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comments1.xml" ContentType="application/vnd.openxmlformats-officedocument.spreadsheetml.comments+xml"/>
  <Default Extension="vml" ContentType="application/vnd.openxmlformats-officedocument.vmlDrawing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8800" windowHeight="12465" activeTab="0"/>
  </bookViews>
  <sheets>
    <sheet name="Sheet1" sheetId="1" r:id="rId3"/>
  </sheets>
  <definedNames>
    <definedName name="_xlnm.Print_Titles" localSheetId="0">Sheet1!$3:$3</definedName>
  </definedNames>
  <calcPr calcId="144525"/>
</workbook>
</file>

<file path=xl/calcChain.xml><?xml version="1.0" encoding="utf-8"?>
<calcChain xmlns="http://schemas.openxmlformats.org/spreadsheetml/2006/main">
  <c r="K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G195" authorId="0">
      <text>
        <r>
          <rPr>
            <b/>
            <sz val="9"/>
            <rFont val="宋体"/>
            <family val="2"/>
            <charset val="134"/>
          </rPr>
          <t>Administrator:</t>
        </r>
        <r>
          <rPr>
            <sz val="9"/>
            <rFont val="宋体"/>
            <family val="2"/>
            <charset val="134"/>
          </rPr>
          <t xml:space="preserve">
90-4</t>
        </r>
      </text>
    </comment>
    <comment ref="G196" authorId="0">
      <text>
        <r>
          <rPr>
            <b/>
            <sz val="9"/>
            <rFont val="宋体"/>
            <family val="2"/>
            <charset val="134"/>
          </rPr>
          <t>Administrator:</t>
        </r>
        <r>
          <rPr>
            <sz val="9"/>
            <rFont val="宋体"/>
            <family val="2"/>
            <charset val="134"/>
          </rPr>
          <t xml:space="preserve">
150-5-5</t>
        </r>
      </text>
    </comment>
    <comment ref="G197" authorId="0">
      <text>
        <r>
          <rPr>
            <b/>
            <sz val="9"/>
            <rFont val="宋体"/>
            <family val="2"/>
            <charset val="134"/>
          </rPr>
          <t>Administrator:</t>
        </r>
        <r>
          <rPr>
            <sz val="9"/>
            <rFont val="宋体"/>
            <family val="2"/>
            <charset val="134"/>
          </rPr>
          <t xml:space="preserve">
200-10</t>
        </r>
      </text>
    </comment>
    <comment ref="G198" authorId="0">
      <text>
        <r>
          <rPr>
            <b/>
            <sz val="9"/>
            <rFont val="宋体"/>
            <family val="2"/>
            <charset val="134"/>
          </rPr>
          <t>Administrator:</t>
        </r>
        <r>
          <rPr>
            <sz val="9"/>
            <rFont val="宋体"/>
            <family val="2"/>
            <charset val="134"/>
          </rPr>
          <t xml:space="preserve">
100-5</t>
        </r>
      </text>
    </comment>
    <comment ref="G199" authorId="0">
      <text>
        <r>
          <rPr>
            <b/>
            <sz val="9"/>
            <rFont val="宋体"/>
            <family val="2"/>
            <charset val="134"/>
          </rPr>
          <t>Administrator:</t>
        </r>
        <r>
          <rPr>
            <sz val="9"/>
            <rFont val="宋体"/>
            <family val="2"/>
            <charset val="134"/>
          </rPr>
          <t xml:space="preserve">
160-5</t>
        </r>
      </text>
    </comment>
    <comment ref="G200" authorId="0">
      <text>
        <r>
          <rPr>
            <b/>
            <sz val="9"/>
            <rFont val="宋体"/>
            <family val="2"/>
            <charset val="134"/>
          </rPr>
          <t>Administrator:</t>
        </r>
        <r>
          <rPr>
            <sz val="9"/>
            <rFont val="宋体"/>
            <family val="2"/>
            <charset val="134"/>
          </rPr>
          <t xml:space="preserve">
400-20</t>
        </r>
      </text>
    </comment>
    <comment ref="G201" authorId="0">
      <text>
        <r>
          <rPr>
            <b/>
            <sz val="9"/>
            <rFont val="宋体"/>
            <family val="2"/>
            <charset val="134"/>
          </rPr>
          <t>Administrator:</t>
        </r>
        <r>
          <rPr>
            <sz val="9"/>
            <rFont val="宋体"/>
            <family val="2"/>
            <charset val="134"/>
          </rPr>
          <t xml:space="preserve">
400-20</t>
        </r>
      </text>
    </comment>
    <comment ref="G202" authorId="0">
      <text>
        <r>
          <rPr>
            <b/>
            <sz val="9"/>
            <rFont val="宋体"/>
            <family val="2"/>
            <charset val="134"/>
          </rPr>
          <t>Administrator:</t>
        </r>
        <r>
          <rPr>
            <sz val="9"/>
            <rFont val="宋体"/>
            <family val="2"/>
            <charset val="134"/>
          </rPr>
          <t xml:space="preserve">
100-5</t>
        </r>
      </text>
    </comment>
    <comment ref="G203" authorId="0">
      <text>
        <r>
          <rPr>
            <b/>
            <sz val="9"/>
            <rFont val="宋体"/>
            <family val="2"/>
            <charset val="134"/>
          </rPr>
          <t>Administrator:</t>
        </r>
        <r>
          <rPr>
            <sz val="9"/>
            <rFont val="宋体"/>
            <family val="2"/>
            <charset val="134"/>
          </rPr>
          <t xml:space="preserve">
100-5
</t>
        </r>
      </text>
    </comment>
    <comment ref="G204" authorId="0">
      <text>
        <r>
          <rPr>
            <b/>
            <sz val="9"/>
            <rFont val="宋体"/>
            <family val="2"/>
            <charset val="134"/>
          </rPr>
          <t>Administrator:</t>
        </r>
        <r>
          <rPr>
            <sz val="9"/>
            <rFont val="宋体"/>
            <family val="2"/>
            <charset val="134"/>
          </rPr>
          <t xml:space="preserve">
600-35</t>
        </r>
      </text>
    </comment>
  </commentList>
</comments>
</file>

<file path=xl/sharedStrings.xml><?xml version="1.0" encoding="utf-8"?>
<sst xmlns="http://schemas.openxmlformats.org/spreadsheetml/2006/main" count="1475" uniqueCount="467">
  <si>
    <t>2022年乌苏市地膜科学使用回收项目购买加厚膜（0.015mm）补贴第四批</t>
  </si>
  <si>
    <t xml:space="preserve">填报单位：乌苏市农业农村局                          填报日期： 2023年1月16日 </t>
  </si>
  <si>
    <t>序号</t>
  </si>
  <si>
    <t>乡镇</t>
  </si>
  <si>
    <t>村队</t>
  </si>
  <si>
    <t>姓名</t>
  </si>
  <si>
    <t>种植作物</t>
  </si>
  <si>
    <t>用量（Kg/亩）</t>
  </si>
  <si>
    <t>亩数(亩)</t>
  </si>
  <si>
    <t>购买数量（公斤）</t>
  </si>
  <si>
    <t>购买金额（元）</t>
  </si>
  <si>
    <t>补助标准（元/亩）</t>
  </si>
  <si>
    <t>补助金额（元）</t>
  </si>
  <si>
    <t>备注</t>
  </si>
  <si>
    <t>甘河子镇</t>
  </si>
  <si>
    <t>杨家庄子村三组</t>
  </si>
  <si>
    <t>盖明华</t>
  </si>
  <si>
    <t>棉花</t>
  </si>
  <si>
    <t>头台乡</t>
  </si>
  <si>
    <t>西戈壁村</t>
  </si>
  <si>
    <t>郭虎</t>
  </si>
  <si>
    <t>嘉鸿农场</t>
  </si>
  <si>
    <t>刘永民</t>
  </si>
  <si>
    <t>刘家庄子村</t>
  </si>
  <si>
    <t>罗杰</t>
  </si>
  <si>
    <t>八十四户乡</t>
  </si>
  <si>
    <t>太阳沟村</t>
  </si>
  <si>
    <t>陈忠良</t>
  </si>
  <si>
    <t>百泉镇</t>
  </si>
  <si>
    <t>橙槽村</t>
  </si>
  <si>
    <t>石桥乡</t>
  </si>
  <si>
    <t>苏布尔干村</t>
  </si>
  <si>
    <t>李殿</t>
  </si>
  <si>
    <t>九间楼</t>
  </si>
  <si>
    <t>黄渠村</t>
  </si>
  <si>
    <t>刘元军</t>
  </si>
  <si>
    <t>杨继东</t>
  </si>
  <si>
    <t>李平</t>
  </si>
  <si>
    <t>杨树村</t>
  </si>
  <si>
    <t>杨喜</t>
  </si>
  <si>
    <t>王建新</t>
  </si>
  <si>
    <t>李洪军</t>
  </si>
  <si>
    <t>孟智慧</t>
  </si>
  <si>
    <t>葛兆光</t>
  </si>
  <si>
    <t>徐古良</t>
  </si>
  <si>
    <t>靳旭明</t>
  </si>
  <si>
    <t>刘俊宏</t>
  </si>
  <si>
    <t>李娟</t>
  </si>
  <si>
    <t>王建波</t>
  </si>
  <si>
    <t>柯棵林村</t>
  </si>
  <si>
    <t>莫传新</t>
  </si>
  <si>
    <t>赵梓媛</t>
  </si>
  <si>
    <t>张文杰</t>
  </si>
  <si>
    <t>朱邦英</t>
  </si>
  <si>
    <t>董长领</t>
  </si>
  <si>
    <t>高俊春</t>
  </si>
  <si>
    <t>马全喜</t>
  </si>
  <si>
    <t>姚建新</t>
  </si>
  <si>
    <t>李少杰</t>
  </si>
  <si>
    <t>杨家庄子村一组</t>
  </si>
  <si>
    <t>张登江</t>
  </si>
  <si>
    <t>贺显军</t>
  </si>
  <si>
    <t>陈林</t>
  </si>
  <si>
    <t>王乡庄子村二组</t>
  </si>
  <si>
    <t>陈国勇</t>
  </si>
  <si>
    <t>九间楼乡</t>
  </si>
  <si>
    <t>刘照良</t>
  </si>
  <si>
    <t>哈图布呼镇</t>
  </si>
  <si>
    <t>草原新一村</t>
  </si>
  <si>
    <t>沙中学</t>
  </si>
  <si>
    <t>布尔增二组</t>
  </si>
  <si>
    <t>李磊</t>
  </si>
  <si>
    <t>赛克藤呼苏木村</t>
  </si>
  <si>
    <t>牛庆田</t>
  </si>
  <si>
    <t>草原新一村一组</t>
  </si>
  <si>
    <t>木拉提·哈依撒</t>
  </si>
  <si>
    <t>车排子镇</t>
  </si>
  <si>
    <t>哈拉苏村</t>
  </si>
  <si>
    <t>杨勇</t>
  </si>
  <si>
    <t>三道桥</t>
  </si>
  <si>
    <t>景世江</t>
  </si>
  <si>
    <t>毛婷婷</t>
  </si>
  <si>
    <t>北开发区</t>
  </si>
  <si>
    <t>王军吉</t>
  </si>
  <si>
    <t>铁架子</t>
  </si>
  <si>
    <t>古尔图镇</t>
  </si>
  <si>
    <t>大镇坊农场</t>
  </si>
  <si>
    <t>王才虎</t>
  </si>
  <si>
    <t>毕家庄子村</t>
  </si>
  <si>
    <t>袁永平</t>
  </si>
  <si>
    <t>李波</t>
  </si>
  <si>
    <t>邓家湖村</t>
  </si>
  <si>
    <t>李金志</t>
  </si>
  <si>
    <t>温春雪</t>
  </si>
  <si>
    <t>石桥村</t>
  </si>
  <si>
    <t>于文成</t>
  </si>
  <si>
    <t>魏金德</t>
  </si>
  <si>
    <t>刘志明</t>
  </si>
  <si>
    <t>郑新亮</t>
  </si>
  <si>
    <t>昌德村</t>
  </si>
  <si>
    <t>赵勇</t>
  </si>
  <si>
    <t>邢家村一组</t>
  </si>
  <si>
    <t>张晓林</t>
  </si>
  <si>
    <t>吴光华</t>
  </si>
  <si>
    <t>七户地二组</t>
  </si>
  <si>
    <t>刘远航</t>
  </si>
  <si>
    <t>七户地村二组</t>
  </si>
  <si>
    <t>朱远新</t>
  </si>
  <si>
    <t>陈怀军</t>
  </si>
  <si>
    <t>毕家村</t>
  </si>
  <si>
    <t>张岩</t>
  </si>
  <si>
    <t>李松</t>
  </si>
  <si>
    <t>李玉兵</t>
  </si>
  <si>
    <t>杨家庄子村</t>
  </si>
  <si>
    <t>赵启超</t>
  </si>
  <si>
    <t>万家兵</t>
  </si>
  <si>
    <t>国有土地开发农场</t>
  </si>
  <si>
    <t>林丽</t>
  </si>
  <si>
    <t>张学兵</t>
  </si>
  <si>
    <t xml:space="preserve">郝家庄子村  </t>
  </si>
  <si>
    <t>窦建平</t>
  </si>
  <si>
    <t>党权</t>
  </si>
  <si>
    <t>郜常山</t>
  </si>
  <si>
    <t>刘永强</t>
  </si>
  <si>
    <t>王乡庄子村</t>
  </si>
  <si>
    <t>雷天金</t>
  </si>
  <si>
    <t>郝家庄子村</t>
  </si>
  <si>
    <t>姚清文</t>
  </si>
  <si>
    <t>国有土地北开发区</t>
  </si>
  <si>
    <t>王芳</t>
  </si>
  <si>
    <t>王元</t>
  </si>
  <si>
    <t>王文艺</t>
  </si>
  <si>
    <t>国有土地炮台梁子区</t>
  </si>
  <si>
    <t>程威</t>
  </si>
  <si>
    <t>铁架子牧民新村</t>
  </si>
  <si>
    <t>郭兆东</t>
  </si>
  <si>
    <t>桂久海</t>
  </si>
  <si>
    <t>肖建军</t>
  </si>
  <si>
    <t>王洪江</t>
  </si>
  <si>
    <t>陈艳</t>
  </si>
  <si>
    <t>电力农场</t>
  </si>
  <si>
    <t>七户地</t>
  </si>
  <si>
    <t>马梁</t>
  </si>
  <si>
    <t>刘文科</t>
  </si>
  <si>
    <t>余超峰</t>
  </si>
  <si>
    <t>刘超</t>
  </si>
  <si>
    <t>吕强</t>
  </si>
  <si>
    <t>吴君</t>
  </si>
  <si>
    <t>陈鹏</t>
  </si>
  <si>
    <t>黄杰</t>
  </si>
  <si>
    <t>胡军</t>
  </si>
  <si>
    <t>张果</t>
  </si>
  <si>
    <t>闫川荣</t>
  </si>
  <si>
    <t>西湖镇</t>
  </si>
  <si>
    <t>大湾村</t>
  </si>
  <si>
    <t>窦怀柱</t>
  </si>
  <si>
    <t>头道场子村农场</t>
  </si>
  <si>
    <t>邱小江</t>
  </si>
  <si>
    <t>大榆树</t>
  </si>
  <si>
    <t>刘桂楼</t>
  </si>
  <si>
    <t>朱明文</t>
  </si>
  <si>
    <t>王克学</t>
  </si>
  <si>
    <t>皇宫镇</t>
  </si>
  <si>
    <t>海子湾村</t>
  </si>
  <si>
    <t>卡明祥</t>
  </si>
  <si>
    <t>慕志辉</t>
  </si>
  <si>
    <t>撒占学</t>
  </si>
  <si>
    <t>卡明军</t>
  </si>
  <si>
    <t>盐池村</t>
  </si>
  <si>
    <t>刘东华</t>
  </si>
  <si>
    <t>林家戈壁村</t>
  </si>
  <si>
    <t>汪新宝</t>
  </si>
  <si>
    <t>夹河子乡</t>
  </si>
  <si>
    <t>奎河村</t>
  </si>
  <si>
    <t>于龙妹</t>
  </si>
  <si>
    <t>包家庄子村</t>
  </si>
  <si>
    <t>徐良多</t>
  </si>
  <si>
    <t>宋广彬</t>
  </si>
  <si>
    <t>李国红</t>
  </si>
  <si>
    <t>刘静</t>
  </si>
  <si>
    <t>岳子江</t>
  </si>
  <si>
    <t>王洪红</t>
  </si>
  <si>
    <t>王爱林</t>
  </si>
  <si>
    <t>闫立新</t>
  </si>
  <si>
    <t>陈山林</t>
  </si>
  <si>
    <t>居马拜汗·斯兰拜克</t>
  </si>
  <si>
    <t>王建军</t>
  </si>
  <si>
    <t>马占胜</t>
  </si>
  <si>
    <t>宋高权</t>
  </si>
  <si>
    <t>王小林</t>
  </si>
  <si>
    <t>黄小河</t>
  </si>
  <si>
    <t>王会平</t>
  </si>
  <si>
    <t>马占清</t>
  </si>
  <si>
    <t>刘纪中</t>
  </si>
  <si>
    <t>马占军</t>
  </si>
  <si>
    <t>杨堆良</t>
  </si>
  <si>
    <t>张锁成</t>
  </si>
  <si>
    <t>陈长柱</t>
  </si>
  <si>
    <t>胡明军</t>
  </si>
  <si>
    <t>王永军（大）</t>
  </si>
  <si>
    <t>王惠全</t>
  </si>
  <si>
    <t>杨同江</t>
  </si>
  <si>
    <t>李建华</t>
  </si>
  <si>
    <t>尚军</t>
  </si>
  <si>
    <t>王永军（小）</t>
  </si>
  <si>
    <t>李建明</t>
  </si>
  <si>
    <t>任朱成</t>
  </si>
  <si>
    <t>赵奋新</t>
  </si>
  <si>
    <t>潘山林</t>
  </si>
  <si>
    <t>潘登</t>
  </si>
  <si>
    <t>沈社得</t>
  </si>
  <si>
    <t>陈晓龙</t>
  </si>
  <si>
    <t>王永刚</t>
  </si>
  <si>
    <t>赵军</t>
  </si>
  <si>
    <t>祁桂全</t>
  </si>
  <si>
    <t>赵雪莲</t>
  </si>
  <si>
    <t>高明武</t>
  </si>
  <si>
    <t>杨纪文</t>
  </si>
  <si>
    <t>周玉兰</t>
  </si>
  <si>
    <t>阿合别克·毛达胡玛尔</t>
  </si>
  <si>
    <t>王艳立</t>
  </si>
  <si>
    <t>岳子连</t>
  </si>
  <si>
    <t>王永忠</t>
  </si>
  <si>
    <t>杨宝安</t>
  </si>
  <si>
    <t>师琳淯</t>
  </si>
  <si>
    <t>高小龙</t>
  </si>
  <si>
    <t>陈晓光</t>
  </si>
  <si>
    <t>王想娃</t>
  </si>
  <si>
    <t>马叶</t>
  </si>
  <si>
    <t>马天赋</t>
  </si>
  <si>
    <t>赵春富</t>
  </si>
  <si>
    <t>仲小军</t>
  </si>
  <si>
    <t>孟召辉</t>
  </si>
  <si>
    <t>吴永华</t>
  </si>
  <si>
    <t>张建立</t>
  </si>
  <si>
    <t>朱坤宾</t>
  </si>
  <si>
    <t>周本俊</t>
  </si>
  <si>
    <t>刘性忠</t>
  </si>
  <si>
    <t>高明太</t>
  </si>
  <si>
    <t>葛锁记</t>
  </si>
  <si>
    <t>邱成忠</t>
  </si>
  <si>
    <t>葛传胜</t>
  </si>
  <si>
    <t>王志强</t>
  </si>
  <si>
    <t>苗兴标</t>
  </si>
  <si>
    <t>程广志</t>
  </si>
  <si>
    <t>张同喜</t>
  </si>
  <si>
    <t>张德喜</t>
  </si>
  <si>
    <t>刘飞飞</t>
  </si>
  <si>
    <t>郭保锋</t>
  </si>
  <si>
    <t>吕敏</t>
  </si>
  <si>
    <t>吕春秋</t>
  </si>
  <si>
    <t>张文武</t>
  </si>
  <si>
    <t>葛月明</t>
  </si>
  <si>
    <t>陈家庄子村三队</t>
  </si>
  <si>
    <t>武建忠</t>
  </si>
  <si>
    <t>史文焕</t>
  </si>
  <si>
    <t>郑建喜</t>
  </si>
  <si>
    <t>大庄子村</t>
  </si>
  <si>
    <t>王福和</t>
  </si>
  <si>
    <t>庄洪东</t>
  </si>
  <si>
    <t>石桥村一组</t>
  </si>
  <si>
    <t>王兵</t>
  </si>
  <si>
    <t>西大沟</t>
  </si>
  <si>
    <t>查干敖包村</t>
  </si>
  <si>
    <t>尹义东</t>
  </si>
  <si>
    <t>玉米</t>
  </si>
  <si>
    <t>石荣娟</t>
  </si>
  <si>
    <t>张友会</t>
  </si>
  <si>
    <t>三道坪村</t>
  </si>
  <si>
    <t>曾建国</t>
  </si>
  <si>
    <t>管世红</t>
  </si>
  <si>
    <t>李山华</t>
  </si>
  <si>
    <t>李远贝</t>
  </si>
  <si>
    <t>马金海</t>
  </si>
  <si>
    <t>马如昌</t>
  </si>
  <si>
    <t>潘寿生</t>
  </si>
  <si>
    <t>王世林</t>
  </si>
  <si>
    <t>叶生</t>
  </si>
  <si>
    <t>张兴</t>
  </si>
  <si>
    <t>刘志平</t>
  </si>
  <si>
    <t>一家地村</t>
  </si>
  <si>
    <t>张文刚</t>
  </si>
  <si>
    <t>雷天银</t>
  </si>
  <si>
    <t>西大沟镇</t>
  </si>
  <si>
    <t>查干拜兴西村</t>
  </si>
  <si>
    <t>龚成东</t>
  </si>
  <si>
    <t>番茄</t>
  </si>
  <si>
    <t>炮台梁</t>
  </si>
  <si>
    <t>麦家梁村</t>
  </si>
  <si>
    <t>朱长江</t>
  </si>
  <si>
    <t>大树庄子村</t>
  </si>
  <si>
    <t>陈克斌</t>
  </si>
  <si>
    <t>王建国</t>
  </si>
  <si>
    <t>崔花</t>
  </si>
  <si>
    <t>李仁致</t>
  </si>
  <si>
    <t>魏耀峰</t>
  </si>
  <si>
    <t>李克书</t>
  </si>
  <si>
    <t>刘永兴</t>
  </si>
  <si>
    <t>刘学齐</t>
  </si>
  <si>
    <t>朵富春</t>
  </si>
  <si>
    <t>郭光明</t>
  </si>
  <si>
    <t>王军</t>
  </si>
  <si>
    <t>李德明</t>
  </si>
  <si>
    <t>徐长明</t>
  </si>
  <si>
    <t>王吉林</t>
  </si>
  <si>
    <t>杨春雨</t>
  </si>
  <si>
    <t>饶忠</t>
  </si>
  <si>
    <t>饶建民</t>
  </si>
  <si>
    <t>黄玉春</t>
  </si>
  <si>
    <t>李波开</t>
  </si>
  <si>
    <t>李德新</t>
  </si>
  <si>
    <t>李玉龙</t>
  </si>
  <si>
    <t>胡有文</t>
  </si>
  <si>
    <t>任运龙</t>
  </si>
  <si>
    <t>王希娥</t>
  </si>
  <si>
    <t>孙习宁</t>
  </si>
  <si>
    <t>徐长国</t>
  </si>
  <si>
    <t>范红梅</t>
  </si>
  <si>
    <t>张永远</t>
  </si>
  <si>
    <t>邓光明</t>
  </si>
  <si>
    <t>田月香</t>
  </si>
  <si>
    <t>刘新</t>
  </si>
  <si>
    <t>邓江涛</t>
  </si>
  <si>
    <t>刘以琴</t>
  </si>
  <si>
    <t>柴金山</t>
  </si>
  <si>
    <t>王帮坤</t>
  </si>
  <si>
    <t>包石</t>
  </si>
  <si>
    <t>王福兴</t>
  </si>
  <si>
    <t>段登峰</t>
  </si>
  <si>
    <t>胥新泉</t>
  </si>
  <si>
    <t>包强</t>
  </si>
  <si>
    <t>阚兴坤</t>
  </si>
  <si>
    <t>陈广彬</t>
  </si>
  <si>
    <t>徐长城</t>
  </si>
  <si>
    <t>薛竣</t>
  </si>
  <si>
    <t>邓显勇</t>
  </si>
  <si>
    <t>田文忠</t>
  </si>
  <si>
    <t>庙村</t>
  </si>
  <si>
    <t>张兵</t>
  </si>
  <si>
    <t>赛力克提牧场</t>
  </si>
  <si>
    <t>高祥</t>
  </si>
  <si>
    <t>乌兰祖湖村</t>
  </si>
  <si>
    <t>景壹财</t>
  </si>
  <si>
    <t>一家村</t>
  </si>
  <si>
    <t>马金忠</t>
  </si>
  <si>
    <t>嘉禾创业</t>
  </si>
  <si>
    <t>蔡茂元</t>
  </si>
  <si>
    <t>乌苏查次村</t>
  </si>
  <si>
    <t>摆将军</t>
  </si>
  <si>
    <t>摆海军</t>
  </si>
  <si>
    <t>舍明军</t>
  </si>
  <si>
    <t>黄渠村二组</t>
  </si>
  <si>
    <t>聂新喜</t>
  </si>
  <si>
    <t>赛里木.吐尔生别克</t>
  </si>
  <si>
    <t>拜山.哈布力赛买提</t>
  </si>
  <si>
    <t>付建英</t>
  </si>
  <si>
    <t>胡林</t>
  </si>
  <si>
    <t>常守国</t>
  </si>
  <si>
    <t>康安生</t>
  </si>
  <si>
    <t>柳彦昌</t>
  </si>
  <si>
    <t>张田生</t>
  </si>
  <si>
    <t>柳彦彬</t>
  </si>
  <si>
    <t>常守义</t>
  </si>
  <si>
    <t>温有功</t>
  </si>
  <si>
    <t>王新军</t>
  </si>
  <si>
    <t>郭满平</t>
  </si>
  <si>
    <t>杨永坤</t>
  </si>
  <si>
    <t>张开礼</t>
  </si>
  <si>
    <t>张庆峰</t>
  </si>
  <si>
    <t>陈杨明</t>
  </si>
  <si>
    <t>高海霞</t>
  </si>
  <si>
    <t>王超</t>
  </si>
  <si>
    <t>史登奇</t>
  </si>
  <si>
    <t>刘国庆</t>
  </si>
  <si>
    <t>任催莲</t>
  </si>
  <si>
    <t>八十四户村</t>
  </si>
  <si>
    <t>王开胜</t>
  </si>
  <si>
    <t>朱晓葵</t>
  </si>
  <si>
    <t>马全毅</t>
  </si>
  <si>
    <t>宋德平</t>
  </si>
  <si>
    <t>徐玲</t>
  </si>
  <si>
    <t>胡建江</t>
  </si>
  <si>
    <t>马元武</t>
  </si>
  <si>
    <t>秦延桐</t>
  </si>
  <si>
    <t>段鹏举</t>
  </si>
  <si>
    <t>段鹏林</t>
  </si>
  <si>
    <t>段明亮</t>
  </si>
  <si>
    <t>段文亮</t>
  </si>
  <si>
    <t>蒋馨娴</t>
  </si>
  <si>
    <t>冶平怀</t>
  </si>
  <si>
    <t>苇湖村</t>
  </si>
  <si>
    <t>艾蜡庆</t>
  </si>
  <si>
    <t>沙枣村</t>
  </si>
  <si>
    <t>马文成</t>
  </si>
  <si>
    <t>红柳村</t>
  </si>
  <si>
    <t>高顺</t>
  </si>
  <si>
    <t>马金刚</t>
  </si>
  <si>
    <t>榆树村</t>
  </si>
  <si>
    <t>蒋德军</t>
  </si>
  <si>
    <t>米文友</t>
  </si>
  <si>
    <t>崔玉龙</t>
  </si>
  <si>
    <t>张学义</t>
  </si>
  <si>
    <t>马云海</t>
  </si>
  <si>
    <t>田志铎</t>
  </si>
  <si>
    <t>妥连军</t>
  </si>
  <si>
    <t>康瓦特村</t>
  </si>
  <si>
    <t>左亮</t>
  </si>
  <si>
    <t>马素福</t>
  </si>
  <si>
    <t>王福江</t>
  </si>
  <si>
    <t>李刚</t>
  </si>
  <si>
    <t>陈波</t>
  </si>
  <si>
    <t>史延峰</t>
  </si>
  <si>
    <t>赛尔江.木拉提</t>
  </si>
  <si>
    <t>张新建</t>
  </si>
  <si>
    <t>宋亚辉</t>
  </si>
  <si>
    <t>哈拉满村</t>
  </si>
  <si>
    <t>马金梅</t>
  </si>
  <si>
    <t>刘新江</t>
  </si>
  <si>
    <t>李文彦</t>
  </si>
  <si>
    <t>马志贵</t>
  </si>
  <si>
    <t>董柏涛</t>
  </si>
  <si>
    <t>康苏瓦特村</t>
  </si>
  <si>
    <t>钱运成</t>
  </si>
  <si>
    <t>李路好</t>
  </si>
  <si>
    <t>绍华</t>
  </si>
  <si>
    <t>程玉杰</t>
  </si>
  <si>
    <t>钱宗文</t>
  </si>
  <si>
    <t>葛洪山</t>
  </si>
  <si>
    <t>杨羊生</t>
  </si>
  <si>
    <t>聂兵元</t>
  </si>
  <si>
    <t>刘建新</t>
  </si>
  <si>
    <t>叶茂盛</t>
  </si>
  <si>
    <t>董朋飞</t>
  </si>
  <si>
    <t>叶荣</t>
  </si>
  <si>
    <t>赵俊峰</t>
  </si>
  <si>
    <t>胡成贵</t>
  </si>
  <si>
    <t>杨兔平</t>
  </si>
  <si>
    <t>张云田</t>
  </si>
  <si>
    <t>陈宝军</t>
  </si>
  <si>
    <t>马旭</t>
  </si>
  <si>
    <t>张贵彬</t>
  </si>
  <si>
    <t>马志强</t>
  </si>
  <si>
    <t>马光涛</t>
  </si>
  <si>
    <t>张东亮</t>
  </si>
  <si>
    <t>马志军</t>
  </si>
  <si>
    <t>张文全</t>
  </si>
  <si>
    <t>徐国保</t>
  </si>
  <si>
    <t>马志俊</t>
  </si>
  <si>
    <t>崔光强</t>
  </si>
  <si>
    <t>史佳义</t>
  </si>
  <si>
    <t>钱坤</t>
  </si>
  <si>
    <t>百泉南开发区</t>
  </si>
  <si>
    <t>马新功</t>
  </si>
  <si>
    <t>甘河子</t>
  </si>
  <si>
    <t>刘春峰</t>
  </si>
  <si>
    <t>王国江</t>
  </si>
  <si>
    <t>孙海飞</t>
  </si>
  <si>
    <t>国有土地开发区</t>
  </si>
  <si>
    <t>邓海宗</t>
  </si>
  <si>
    <t>孙海霞</t>
  </si>
  <si>
    <t>杨立泉</t>
  </si>
  <si>
    <t>大泉村</t>
  </si>
  <si>
    <t>方三和</t>
  </si>
  <si>
    <t>大榆树村</t>
  </si>
  <si>
    <t>胡电顺</t>
  </si>
  <si>
    <t>合计</t>
  </si>
  <si>
    <t xml:space="preserve"> 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</si>
</sst>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.0_ "/>
    <numFmt numFmtId="178" formatCode="0_ "/>
  </numFmts>
  <fonts count="41">
    <font>
      <sz val="11"/>
      <color theme="1"/>
      <name val="宋体"/>
      <family val="2"/>
      <charset val="134"/>
      <scheme val="minor"/>
    </font>
    <font>
      <sz val="10"/>
      <color theme="1"/>
      <name val="Arial"/>
      <family val="2"/>
    </font>
    <font>
      <b/>
      <sz val="18"/>
      <color theme="1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ajor"/>
    </font>
    <font>
      <sz val="10"/>
      <color theme="1"/>
      <name val="宋体"/>
      <family val="2"/>
      <charset val="134"/>
    </font>
    <font>
      <sz val="10"/>
      <name val="宋体"/>
      <family val="2"/>
      <charset val="134"/>
      <scheme val="major"/>
    </font>
    <font>
      <sz val="12"/>
      <name val="宋体"/>
      <family val="2"/>
      <charset val="134"/>
    </font>
    <font>
      <sz val="11"/>
      <color theme="0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b/>
      <sz val="15"/>
      <color theme="3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b/>
      <sz val="11"/>
      <color rgb="FFFFFFFF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inor"/>
    </font>
    <font>
      <u val="single"/>
      <sz val="11"/>
      <color rgb="FF0000FF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u val="single"/>
      <sz val="11"/>
      <color rgb="FF80008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sz val="11"/>
      <color indexed="8"/>
      <name val="宋体"/>
      <family val="2"/>
      <charset val="134"/>
    </font>
    <font>
      <b/>
      <sz val="11"/>
      <color rgb="FFFA7D00"/>
      <name val="宋体"/>
      <family val="2"/>
      <charset val="134"/>
      <scheme val="minor"/>
    </font>
    <font>
      <sz val="9"/>
      <name val="宋体"/>
      <family val="2"/>
      <charset val="134"/>
    </font>
    <font>
      <b/>
      <sz val="9"/>
      <name val="宋体"/>
      <family val="2"/>
      <charset val="134"/>
    </font>
    <font>
      <sz val="11"/>
      <color rgb="FF000000"/>
      <name val="宋体"/>
      <family val="2"/>
      <charset val="134"/>
      <scheme val="minor"/>
    </font>
    <font>
      <sz val="10"/>
      <color rgb="FF000000"/>
      <name val="宋体"/>
      <family val="2"/>
      <charset val="134"/>
      <scheme val="major"/>
    </font>
    <font>
      <sz val="10"/>
      <color rgb="FF000000"/>
      <name val="宋体"/>
      <family val="2"/>
      <charset val="134"/>
    </font>
    <font>
      <b/>
      <sz val="11"/>
      <color rgb="FF000000"/>
      <name val="宋体"/>
      <family val="2"/>
      <charset val="134"/>
      <scheme val="minor"/>
    </font>
    <font>
      <b/>
      <sz val="18"/>
      <color rgb="FF000000"/>
      <name val="宋体"/>
      <family val="2"/>
      <charset val="134"/>
      <scheme val="minor"/>
    </font>
    <font>
      <sz val="11"/>
      <color rgb="FF000000"/>
      <name val="宋体"/>
      <family val="2"/>
      <charset val="134"/>
    </font>
    <font>
      <sz val="12"/>
      <color rgb="FF000000"/>
      <name val="宋体"/>
      <family val="2"/>
      <charset val="134"/>
    </font>
    <font>
      <sz val="11"/>
      <color rgb="FFFFFFFF"/>
      <name val="宋体"/>
      <family val="2"/>
      <charset val="134"/>
      <scheme val="minor"/>
    </font>
    <font>
      <b/>
      <sz val="11"/>
      <color rgb="FF44546A"/>
      <name val="宋体"/>
      <family val="2"/>
      <charset val="134"/>
      <scheme val="minor"/>
    </font>
    <font>
      <b/>
      <sz val="13"/>
      <color rgb="FF44546A"/>
      <name val="宋体"/>
      <family val="2"/>
      <charset val="134"/>
      <scheme val="minor"/>
    </font>
    <font>
      <b/>
      <sz val="15"/>
      <color rgb="FF44546A"/>
      <name val="宋体"/>
      <family val="2"/>
      <charset val="134"/>
      <scheme val="minor"/>
    </font>
    <font>
      <b/>
      <sz val="18"/>
      <color rgb="FF44546A"/>
      <name val="宋体"/>
      <family val="2"/>
      <charset val="134"/>
      <scheme val="minor"/>
    </font>
    <font>
      <sz val="10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6" tint="0.79997998476028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70">
    <xf numFmtId="0" fontId="28" fillId="0" borderId="0">
      <alignment vertical="center"/>
      <protection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9" fontId="40" fillId="0" borderId="0" applyFill="0" applyBorder="0" applyAlignment="0" applyProtection="0"/>
    <xf numFmtId="44" fontId="40" fillId="0" borderId="0" applyFill="0" applyBorder="0" applyAlignment="0" applyProtection="0"/>
    <xf numFmtId="42" fontId="40" fillId="0" borderId="0" applyFill="0" applyBorder="0" applyAlignment="0" applyProtection="0"/>
    <xf numFmtId="43" fontId="40" fillId="0" borderId="0" applyFill="0" applyBorder="0" applyAlignment="0" applyProtection="0"/>
    <xf numFmtId="41" fontId="40" fillId="0" borderId="0" applyFill="0" applyBorder="0" applyAlignment="0" applyProtection="0"/>
    <xf numFmtId="42" fontId="28" fillId="0" borderId="0" applyFill="0" applyBorder="0" applyProtection="0">
      <alignment/>
    </xf>
    <xf numFmtId="0" fontId="28" fillId="2" borderId="0" applyNumberFormat="0" applyBorder="0" applyProtection="0">
      <alignment/>
    </xf>
    <xf numFmtId="0" fontId="13" fillId="3" borderId="1" applyNumberFormat="0" applyProtection="0">
      <alignment/>
    </xf>
    <xf numFmtId="44" fontId="28" fillId="0" borderId="0" applyFill="0" applyBorder="0" applyProtection="0">
      <alignment/>
    </xf>
    <xf numFmtId="41" fontId="28" fillId="0" borderId="0" applyFill="0" applyBorder="0" applyProtection="0">
      <alignment/>
    </xf>
    <xf numFmtId="0" fontId="28" fillId="4" borderId="0" applyNumberFormat="0" applyBorder="0" applyProtection="0">
      <alignment/>
    </xf>
    <xf numFmtId="0" fontId="14" fillId="5" borderId="0" applyNumberFormat="0" applyBorder="0" applyProtection="0">
      <alignment/>
    </xf>
    <xf numFmtId="43" fontId="28" fillId="0" borderId="0" applyFill="0" applyBorder="0" applyProtection="0">
      <alignment/>
    </xf>
    <xf numFmtId="0" fontId="35" fillId="6" borderId="0" applyNumberFormat="0" applyBorder="0" applyProtection="0">
      <alignment/>
    </xf>
    <xf numFmtId="0" fontId="18" fillId="0" borderId="0" applyNumberFormat="0" applyFill="0" applyBorder="0" applyProtection="0">
      <alignment/>
    </xf>
    <xf numFmtId="9" fontId="28" fillId="0" borderId="0" applyFill="0" applyBorder="0" applyProtection="0">
      <alignment/>
    </xf>
    <xf numFmtId="0" fontId="22" fillId="0" borderId="0" applyNumberFormat="0" applyFill="0" applyBorder="0" applyProtection="0">
      <alignment/>
    </xf>
    <xf numFmtId="0" fontId="28" fillId="7" borderId="2" applyNumberFormat="0" applyProtection="0">
      <alignment/>
    </xf>
    <xf numFmtId="0" fontId="35" fillId="8" borderId="0" applyNumberFormat="0" applyBorder="0" applyProtection="0">
      <alignment/>
    </xf>
    <xf numFmtId="0" fontId="36" fillId="0" borderId="0" applyNumberFormat="0" applyFill="0" applyBorder="0" applyProtection="0">
      <alignment/>
    </xf>
    <xf numFmtId="0" fontId="11" fillId="0" borderId="0" applyNumberFormat="0" applyFill="0" applyBorder="0" applyProtection="0">
      <alignment/>
    </xf>
    <xf numFmtId="0" fontId="39" fillId="0" borderId="0" applyNumberFormat="0" applyFill="0" applyBorder="0" applyProtection="0">
      <alignment/>
    </xf>
    <xf numFmtId="0" fontId="21" fillId="0" borderId="0" applyNumberFormat="0" applyFill="0" applyBorder="0" applyProtection="0">
      <alignment/>
    </xf>
    <xf numFmtId="0" fontId="38" fillId="0" borderId="3" applyNumberFormat="0" applyFill="0" applyProtection="0">
      <alignment/>
    </xf>
    <xf numFmtId="0" fontId="37" fillId="0" borderId="3" applyNumberFormat="0" applyFill="0" applyProtection="0">
      <alignment/>
    </xf>
    <xf numFmtId="0" fontId="35" fillId="9" borderId="0" applyNumberFormat="0" applyBorder="0" applyProtection="0">
      <alignment/>
    </xf>
    <xf numFmtId="0" fontId="36" fillId="0" borderId="4" applyNumberFormat="0" applyFill="0" applyProtection="0">
      <alignment/>
    </xf>
    <xf numFmtId="0" fontId="35" fillId="10" borderId="0" applyNumberFormat="0" applyBorder="0" applyProtection="0">
      <alignment/>
    </xf>
    <xf numFmtId="0" fontId="9" fillId="11" borderId="5" applyNumberFormat="0" applyProtection="0">
      <alignment/>
    </xf>
    <xf numFmtId="0" fontId="25" fillId="11" borderId="1" applyNumberFormat="0" applyProtection="0">
      <alignment/>
    </xf>
    <xf numFmtId="0" fontId="15" fillId="12" borderId="6" applyNumberFormat="0" applyProtection="0">
      <alignment/>
    </xf>
    <xf numFmtId="0" fontId="28" fillId="13" borderId="0" applyNumberFormat="0" applyBorder="0" applyProtection="0">
      <alignment/>
    </xf>
    <xf numFmtId="0" fontId="35" fillId="14" borderId="0" applyNumberFormat="0" applyBorder="0" applyProtection="0">
      <alignment/>
    </xf>
    <xf numFmtId="0" fontId="23" fillId="0" borderId="7" applyNumberFormat="0" applyFill="0" applyProtection="0">
      <alignment/>
    </xf>
    <xf numFmtId="0" fontId="31" fillId="0" borderId="8" applyNumberFormat="0" applyFill="0" applyProtection="0">
      <alignment/>
    </xf>
    <xf numFmtId="0" fontId="19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8" fillId="17" borderId="0" applyNumberFormat="0" applyBorder="0" applyProtection="0">
      <alignment/>
    </xf>
    <xf numFmtId="0" fontId="35" fillId="18" borderId="0" applyNumberFormat="0" applyBorder="0" applyProtection="0">
      <alignment/>
    </xf>
    <xf numFmtId="0" fontId="28" fillId="19" borderId="0" applyNumberFormat="0" applyBorder="0" applyProtection="0">
      <alignment/>
    </xf>
    <xf numFmtId="0" fontId="28" fillId="20" borderId="0" applyNumberFormat="0" applyBorder="0" applyProtection="0">
      <alignment/>
    </xf>
    <xf numFmtId="0" fontId="28" fillId="21" borderId="0" applyNumberFormat="0" applyBorder="0" applyProtection="0">
      <alignment/>
    </xf>
    <xf numFmtId="0" fontId="28" fillId="22" borderId="0" applyNumberFormat="0" applyBorder="0" applyProtection="0">
      <alignment/>
    </xf>
    <xf numFmtId="0" fontId="35" fillId="23" borderId="0" applyNumberFormat="0" applyBorder="0" applyProtection="0">
      <alignment/>
    </xf>
    <xf numFmtId="0" fontId="35" fillId="24" borderId="0" applyNumberFormat="0" applyBorder="0" applyProtection="0">
      <alignment/>
    </xf>
    <xf numFmtId="0" fontId="28" fillId="25" borderId="0" applyNumberFormat="0" applyBorder="0" applyProtection="0">
      <alignment/>
    </xf>
    <xf numFmtId="0" fontId="28" fillId="26" borderId="0" applyNumberFormat="0" applyBorder="0" applyProtection="0">
      <alignment/>
    </xf>
    <xf numFmtId="0" fontId="35" fillId="27" borderId="0" applyNumberFormat="0" applyBorder="0" applyProtection="0">
      <alignment/>
    </xf>
    <xf numFmtId="0" fontId="28" fillId="28" borderId="0" applyNumberFormat="0" applyBorder="0" applyProtection="0">
      <alignment/>
    </xf>
    <xf numFmtId="0" fontId="35" fillId="29" borderId="0" applyNumberFormat="0" applyBorder="0" applyProtection="0">
      <alignment/>
    </xf>
    <xf numFmtId="0" fontId="35" fillId="30" borderId="0" applyNumberFormat="0" applyBorder="0" applyProtection="0">
      <alignment/>
    </xf>
    <xf numFmtId="0" fontId="28" fillId="31" borderId="0" applyNumberFormat="0" applyBorder="0" applyProtection="0">
      <alignment/>
    </xf>
    <xf numFmtId="0" fontId="35" fillId="32" borderId="0" applyNumberFormat="0" applyBorder="0" applyProtection="0">
      <alignment/>
    </xf>
    <xf numFmtId="0" fontId="34" fillId="0" borderId="0">
      <alignment vertical="center"/>
      <protection/>
    </xf>
    <xf numFmtId="0" fontId="33" fillId="0" borderId="0">
      <alignment vertical="center"/>
      <protection/>
    </xf>
  </cellStyleXfs>
  <cellXfs count="23">
    <xf numFmtId="0" fontId="28" fillId="0" borderId="0" xfId="0" applyFont="1" applyAlignment="1">
      <alignment vertical="center"/>
    </xf>
    <xf numFmtId="0" fontId="28" fillId="0" borderId="0" xfId="0" applyFont="1" applyFill="1" applyAlignment="1">
      <alignment vertical="center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Border="1" applyAlignment="1">
      <alignment vertical="center"/>
    </xf>
    <xf numFmtId="0" fontId="32" fillId="0" borderId="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left" vertical="center"/>
    </xf>
    <xf numFmtId="0" fontId="28" fillId="0" borderId="9" xfId="0" applyFont="1" applyFill="1" applyBorder="1" applyAlignment="1">
      <alignment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49" fontId="29" fillId="0" borderId="9" xfId="0" applyNumberFormat="1" applyFont="1" applyFill="1" applyBorder="1" applyAlignment="1">
      <alignment horizontal="center" vertical="center" wrapText="1"/>
    </xf>
    <xf numFmtId="177" fontId="29" fillId="0" borderId="9" xfId="0" applyNumberFormat="1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vertical="center"/>
    </xf>
    <xf numFmtId="0" fontId="29" fillId="0" borderId="9" xfId="0" applyFont="1" applyFill="1" applyBorder="1" applyAlignment="1">
      <alignment horizontal="center" vertical="center"/>
    </xf>
    <xf numFmtId="0" fontId="29" fillId="0" borderId="9" xfId="0" applyNumberFormat="1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horizontal="center" vertical="center" wrapText="1"/>
    </xf>
    <xf numFmtId="176" fontId="29" fillId="0" borderId="9" xfId="0" applyNumberFormat="1" applyFont="1" applyFill="1" applyBorder="1" applyAlignment="1">
      <alignment horizontal="center" vertical="center" wrapText="1"/>
    </xf>
    <xf numFmtId="0" fontId="29" fillId="0" borderId="9" xfId="0" applyNumberFormat="1" applyFont="1" applyFill="1" applyBorder="1" applyAlignment="1">
      <alignment horizontal="center" vertical="center" wrapText="1"/>
    </xf>
    <xf numFmtId="178" fontId="29" fillId="0" borderId="9" xfId="0" applyNumberFormat="1" applyFont="1" applyFill="1" applyBorder="1" applyAlignment="1">
      <alignment horizontal="center" vertical="center" wrapText="1"/>
    </xf>
    <xf numFmtId="0" fontId="28" fillId="0" borderId="9" xfId="0" applyFont="1" applyBorder="1" applyAlignment="1">
      <alignment vertical="center"/>
    </xf>
  </cellXfs>
  <cellStyles count="5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货币[0]" xfId="20" builtinId="7"/>
    <cellStyle name="20% - 强调文字颜色 3" xfId="21" builtinId="38"/>
    <cellStyle name="输入" xfId="22" builtinId="20"/>
    <cellStyle name="货币" xfId="23" builtinId="4"/>
    <cellStyle name="千位分隔[0]" xfId="24" builtinId="6"/>
    <cellStyle name="40% - 强调文字颜色 3" xfId="25" builtinId="39"/>
    <cellStyle name="差" xfId="26" builtinId="27"/>
    <cellStyle name="千位分隔" xfId="27" builtinId="3"/>
    <cellStyle name="60% - 强调文字颜色 3" xfId="28" builtinId="40"/>
    <cellStyle name="超链接" xfId="29" builtinId="8"/>
    <cellStyle name="百分比" xfId="30" builtinId="5"/>
    <cellStyle name="已访问的超链接" xfId="31" builtinId="9"/>
    <cellStyle name="注释" xfId="32" builtinId="10"/>
    <cellStyle name="60% - 强调文字颜色 2" xfId="33" builtinId="36"/>
    <cellStyle name="标题 4" xfId="34" builtinId="19"/>
    <cellStyle name="警告文本" xfId="35" builtinId="11"/>
    <cellStyle name="标题" xfId="36" builtinId="15"/>
    <cellStyle name="解释性文本" xfId="37" builtinId="53"/>
    <cellStyle name="标题 1" xfId="38" builtinId="16"/>
    <cellStyle name="标题 2" xfId="39" builtinId="17"/>
    <cellStyle name="60% - 强调文字颜色 1" xfId="40" builtinId="32"/>
    <cellStyle name="标题 3" xfId="41" builtinId="18"/>
    <cellStyle name="60% - 强调文字颜色 4" xfId="42" builtinId="44"/>
    <cellStyle name="输出" xfId="43" builtinId="21"/>
    <cellStyle name="计算" xfId="44" builtinId="22"/>
    <cellStyle name="检查单元格" xfId="45" builtinId="23"/>
    <cellStyle name="20% - 强调文字颜色 6" xfId="46" builtinId="50"/>
    <cellStyle name="强调文字颜色 2" xfId="47" builtinId="33"/>
    <cellStyle name="链接单元格" xfId="48" builtinId="24"/>
    <cellStyle name="汇总" xfId="49" builtinId="25"/>
    <cellStyle name="好" xfId="50" builtinId="26"/>
    <cellStyle name="适中" xfId="51" builtinId="28"/>
    <cellStyle name="20% - 强调文字颜色 5" xfId="52" builtinId="46"/>
    <cellStyle name="强调文字颜色 1" xfId="53" builtinId="29"/>
    <cellStyle name="20% - 强调文字颜色 1" xfId="54" builtinId="30"/>
    <cellStyle name="40% - 强调文字颜色 1" xfId="55" builtinId="31"/>
    <cellStyle name="20% - 强调文字颜色 2" xfId="56" builtinId="34"/>
    <cellStyle name="40% - 强调文字颜色 2" xfId="57" builtinId="35"/>
    <cellStyle name="强调文字颜色 3" xfId="58" builtinId="37"/>
    <cellStyle name="强调文字颜色 4" xfId="59" builtinId="41"/>
    <cellStyle name="20% - 强调文字颜色 4" xfId="60" builtinId="42"/>
    <cellStyle name="40% - 强调文字颜色 4" xfId="61" builtinId="43"/>
    <cellStyle name="强调文字颜色 5" xfId="62" builtinId="45"/>
    <cellStyle name="40% - 强调文字颜色 5" xfId="63" builtinId="47"/>
    <cellStyle name="60% - 强调文字颜色 5" xfId="64" builtinId="48"/>
    <cellStyle name="强调文字颜色 6" xfId="65" builtinId="49"/>
    <cellStyle name="40% - 强调文字颜色 6" xfId="66" builtinId="51"/>
    <cellStyle name="60% - 强调文字颜色 6" xfId="67" builtinId="52"/>
    <cellStyle name="常规 2" xfId="68"/>
    <cellStyle name="常规 7" xfId="6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vmlDrawing" Target="../drawings/vmlDrawing1.vml" /><Relationship Id="rId1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000-000000000000}">
  <dimension ref="A1:L375"/>
  <sheetViews>
    <sheetView tabSelected="1" workbookViewId="0" topLeftCell="A3">
      <selection pane="topLeft" activeCell="T8" sqref="T8"/>
    </sheetView>
  </sheetViews>
  <sheetFormatPr defaultColWidth="9.005" defaultRowHeight="13.5"/>
  <cols>
    <col min="1" max="1" width="3.875" customWidth="1"/>
    <col min="3" max="3" width="11" customWidth="1"/>
    <col min="4" max="4" width="7.875" customWidth="1"/>
    <col min="5" max="5" width="8.125" customWidth="1"/>
    <col min="6" max="6" width="6.125" customWidth="1"/>
    <col min="7" max="7" width="7.625" customWidth="1"/>
    <col min="8" max="8" width="8.75" customWidth="1"/>
    <col min="9" max="10" width="7" customWidth="1"/>
    <col min="11" max="11" width="8.375" customWidth="1"/>
    <col min="12" max="12" width="6.5" customWidth="1"/>
  </cols>
  <sheetData>
    <row r="1" spans="1:12" ht="59" customHeight="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39" customHeight="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59" customHeight="1">
      <c r="A3" s="7" t="s">
        <v>2</v>
      </c>
      <c r="B3" s="8" t="s">
        <v>3</v>
      </c>
      <c r="C3" s="9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9" t="s">
        <v>13</v>
      </c>
    </row>
    <row r="4" spans="1:12" s="1" customFormat="1" ht="40.5" customHeight="1">
      <c r="A4" s="10">
        <v>1</v>
      </c>
      <c r="B4" s="11" t="s">
        <v>14</v>
      </c>
      <c r="C4" s="12" t="s">
        <v>15</v>
      </c>
      <c r="D4" s="10" t="s">
        <v>16</v>
      </c>
      <c r="E4" s="13" t="s">
        <v>17</v>
      </c>
      <c r="F4" s="14">
        <v>8</v>
      </c>
      <c r="G4" s="10">
        <v>125</v>
      </c>
      <c r="H4" s="10">
        <v>1000</v>
      </c>
      <c r="I4" s="10">
        <v>8500</v>
      </c>
      <c r="J4" s="10">
        <v>18</v>
      </c>
      <c r="K4" s="10">
        <f t="shared" si="0" ref="K4:K10">J4*G4</f>
        <v>2250</v>
      </c>
      <c r="L4" s="15"/>
    </row>
    <row r="5" spans="1:12" ht="40.5" customHeight="1">
      <c r="A5" s="10">
        <v>2</v>
      </c>
      <c r="B5" s="11" t="s">
        <v>18</v>
      </c>
      <c r="C5" s="11" t="s">
        <v>19</v>
      </c>
      <c r="D5" s="10" t="s">
        <v>20</v>
      </c>
      <c r="E5" s="11" t="s">
        <v>17</v>
      </c>
      <c r="F5" s="11">
        <v>8.50</v>
      </c>
      <c r="G5" s="10">
        <v>600</v>
      </c>
      <c r="H5" s="10">
        <v>5100</v>
      </c>
      <c r="I5" s="10">
        <v>44880</v>
      </c>
      <c r="J5" s="10">
        <v>18</v>
      </c>
      <c r="K5" s="10">
        <f t="shared" si="0"/>
        <v>10800</v>
      </c>
      <c r="L5" s="15"/>
    </row>
    <row r="6" spans="1:12" ht="40.5" customHeight="1">
      <c r="A6" s="10">
        <v>3</v>
      </c>
      <c r="B6" s="11" t="s">
        <v>18</v>
      </c>
      <c r="C6" s="11" t="s">
        <v>21</v>
      </c>
      <c r="D6" s="10" t="s">
        <v>22</v>
      </c>
      <c r="E6" s="11" t="s">
        <v>17</v>
      </c>
      <c r="F6" s="11">
        <v>8.50</v>
      </c>
      <c r="G6" s="10">
        <v>600</v>
      </c>
      <c r="H6" s="10">
        <v>5100</v>
      </c>
      <c r="I6" s="10">
        <v>44880</v>
      </c>
      <c r="J6" s="10">
        <v>18</v>
      </c>
      <c r="K6" s="10">
        <f t="shared" si="0"/>
        <v>10800</v>
      </c>
      <c r="L6" s="15"/>
    </row>
    <row r="7" spans="1:12" ht="40.5" customHeight="1">
      <c r="A7" s="10">
        <v>4</v>
      </c>
      <c r="B7" s="10" t="s">
        <v>14</v>
      </c>
      <c r="C7" s="11" t="s">
        <v>23</v>
      </c>
      <c r="D7" s="11" t="s">
        <v>24</v>
      </c>
      <c r="E7" s="11" t="s">
        <v>17</v>
      </c>
      <c r="F7" s="11">
        <v>8.50</v>
      </c>
      <c r="G7" s="10">
        <v>740</v>
      </c>
      <c r="H7" s="10">
        <v>6300</v>
      </c>
      <c r="I7" s="10">
        <v>55440</v>
      </c>
      <c r="J7" s="10">
        <v>18</v>
      </c>
      <c r="K7" s="10">
        <f t="shared" si="0"/>
        <v>13320</v>
      </c>
      <c r="L7" s="15"/>
    </row>
    <row r="8" spans="1:12" ht="40.5" customHeight="1">
      <c r="A8" s="10">
        <v>5</v>
      </c>
      <c r="B8" s="11" t="s">
        <v>25</v>
      </c>
      <c r="C8" s="10" t="s">
        <v>26</v>
      </c>
      <c r="D8" s="10" t="s">
        <v>27</v>
      </c>
      <c r="E8" s="11" t="s">
        <v>17</v>
      </c>
      <c r="F8" s="11">
        <v>8.50</v>
      </c>
      <c r="G8" s="10">
        <v>110</v>
      </c>
      <c r="H8" s="10">
        <v>935</v>
      </c>
      <c r="I8" s="10">
        <v>8228</v>
      </c>
      <c r="J8" s="10">
        <v>18</v>
      </c>
      <c r="K8" s="10">
        <f t="shared" si="0"/>
        <v>1980</v>
      </c>
      <c r="L8" s="15"/>
    </row>
    <row r="9" spans="1:12" ht="40.5" customHeight="1">
      <c r="A9" s="10">
        <v>6</v>
      </c>
      <c r="B9" s="11" t="s">
        <v>28</v>
      </c>
      <c r="C9" s="10" t="s">
        <v>29</v>
      </c>
      <c r="D9" s="10" t="s">
        <v>27</v>
      </c>
      <c r="E9" s="11" t="s">
        <v>17</v>
      </c>
      <c r="F9" s="11">
        <v>8.50</v>
      </c>
      <c r="G9" s="10">
        <v>338</v>
      </c>
      <c r="H9" s="10">
        <v>2873</v>
      </c>
      <c r="I9" s="10">
        <v>25282.40</v>
      </c>
      <c r="J9" s="10">
        <v>18</v>
      </c>
      <c r="K9" s="10">
        <f t="shared" si="0"/>
        <v>6084</v>
      </c>
      <c r="L9" s="15"/>
    </row>
    <row r="10" spans="1:12" ht="40.5" customHeight="1">
      <c r="A10" s="10">
        <v>7</v>
      </c>
      <c r="B10" s="11" t="s">
        <v>30</v>
      </c>
      <c r="C10" s="11" t="s">
        <v>31</v>
      </c>
      <c r="D10" s="10" t="s">
        <v>32</v>
      </c>
      <c r="E10" s="11" t="s">
        <v>17</v>
      </c>
      <c r="F10" s="11">
        <v>8.50</v>
      </c>
      <c r="G10" s="10">
        <v>481.70</v>
      </c>
      <c r="H10" s="10">
        <v>4110</v>
      </c>
      <c r="I10" s="10">
        <v>35346</v>
      </c>
      <c r="J10" s="10">
        <v>18</v>
      </c>
      <c r="K10" s="10">
        <f t="shared" si="0"/>
        <v>8670.6000000000004</v>
      </c>
      <c r="L10" s="15"/>
    </row>
    <row r="11" spans="1:12" ht="40.5" customHeight="1">
      <c r="A11" s="10">
        <v>8</v>
      </c>
      <c r="B11" s="11" t="s">
        <v>33</v>
      </c>
      <c r="C11" s="10" t="s">
        <v>34</v>
      </c>
      <c r="D11" s="10" t="s">
        <v>35</v>
      </c>
      <c r="E11" s="11" t="s">
        <v>17</v>
      </c>
      <c r="F11" s="11">
        <v>8.30</v>
      </c>
      <c r="G11" s="10">
        <v>145</v>
      </c>
      <c r="H11" s="10">
        <v>1200</v>
      </c>
      <c r="I11" s="10">
        <v>10320</v>
      </c>
      <c r="J11" s="10">
        <v>18</v>
      </c>
      <c r="K11" s="10">
        <f t="shared" si="1" ref="K11:K31">J11*G11</f>
        <v>2610</v>
      </c>
      <c r="L11" s="15"/>
    </row>
    <row r="12" spans="1:12" ht="40.5" customHeight="1">
      <c r="A12" s="10">
        <v>9</v>
      </c>
      <c r="B12" s="11" t="s">
        <v>33</v>
      </c>
      <c r="C12" s="10" t="s">
        <v>34</v>
      </c>
      <c r="D12" s="10" t="s">
        <v>36</v>
      </c>
      <c r="E12" s="11" t="s">
        <v>17</v>
      </c>
      <c r="F12" s="11">
        <v>8.30</v>
      </c>
      <c r="G12" s="10">
        <v>100</v>
      </c>
      <c r="H12" s="10">
        <v>840</v>
      </c>
      <c r="I12" s="10">
        <v>7224</v>
      </c>
      <c r="J12" s="10">
        <v>18</v>
      </c>
      <c r="K12" s="10">
        <f t="shared" si="1"/>
        <v>1800</v>
      </c>
      <c r="L12" s="15"/>
    </row>
    <row r="13" spans="1:12" ht="40.5" customHeight="1">
      <c r="A13" s="10">
        <v>10</v>
      </c>
      <c r="B13" s="11" t="s">
        <v>33</v>
      </c>
      <c r="C13" s="10" t="s">
        <v>34</v>
      </c>
      <c r="D13" s="10" t="s">
        <v>37</v>
      </c>
      <c r="E13" s="11" t="s">
        <v>17</v>
      </c>
      <c r="F13" s="11">
        <v>8.30</v>
      </c>
      <c r="G13" s="10">
        <v>8.50</v>
      </c>
      <c r="H13" s="10">
        <v>70</v>
      </c>
      <c r="I13" s="10">
        <v>602</v>
      </c>
      <c r="J13" s="10">
        <v>18</v>
      </c>
      <c r="K13" s="10">
        <f t="shared" si="1"/>
        <v>153</v>
      </c>
      <c r="L13" s="15"/>
    </row>
    <row r="14" spans="1:12" ht="40.5" customHeight="1">
      <c r="A14" s="10">
        <v>11</v>
      </c>
      <c r="B14" s="11" t="s">
        <v>30</v>
      </c>
      <c r="C14" s="10" t="s">
        <v>38</v>
      </c>
      <c r="D14" s="10" t="s">
        <v>39</v>
      </c>
      <c r="E14" s="13" t="s">
        <v>17</v>
      </c>
      <c r="F14" s="11">
        <v>8.30</v>
      </c>
      <c r="G14" s="10">
        <v>72</v>
      </c>
      <c r="H14" s="10">
        <v>600</v>
      </c>
      <c r="I14" s="10">
        <v>5280</v>
      </c>
      <c r="J14" s="10">
        <v>18</v>
      </c>
      <c r="K14" s="10">
        <f t="shared" si="1"/>
        <v>1296</v>
      </c>
      <c r="L14" s="15"/>
    </row>
    <row r="15" spans="1:12" ht="40.5" customHeight="1">
      <c r="A15" s="10">
        <v>12</v>
      </c>
      <c r="B15" s="11" t="s">
        <v>30</v>
      </c>
      <c r="C15" s="10" t="s">
        <v>38</v>
      </c>
      <c r="D15" s="10" t="s">
        <v>40</v>
      </c>
      <c r="E15" s="13" t="s">
        <v>17</v>
      </c>
      <c r="F15" s="11">
        <v>8.30</v>
      </c>
      <c r="G15" s="10">
        <v>150</v>
      </c>
      <c r="H15" s="10">
        <v>1230</v>
      </c>
      <c r="I15" s="10">
        <v>10824</v>
      </c>
      <c r="J15" s="10">
        <v>18</v>
      </c>
      <c r="K15" s="10">
        <f t="shared" si="1"/>
        <v>2700</v>
      </c>
      <c r="L15" s="15"/>
    </row>
    <row r="16" spans="1:12" ht="40.5" customHeight="1">
      <c r="A16" s="10">
        <v>13</v>
      </c>
      <c r="B16" s="11" t="s">
        <v>30</v>
      </c>
      <c r="C16" s="10" t="s">
        <v>38</v>
      </c>
      <c r="D16" s="10" t="s">
        <v>41</v>
      </c>
      <c r="E16" s="13" t="s">
        <v>17</v>
      </c>
      <c r="F16" s="11">
        <v>8.30</v>
      </c>
      <c r="G16" s="10">
        <v>100</v>
      </c>
      <c r="H16" s="10">
        <v>840</v>
      </c>
      <c r="I16" s="10">
        <v>7215.60</v>
      </c>
      <c r="J16" s="10">
        <v>18</v>
      </c>
      <c r="K16" s="10">
        <f t="shared" si="1"/>
        <v>1800</v>
      </c>
      <c r="L16" s="15"/>
    </row>
    <row r="17" spans="1:12" ht="40.5" customHeight="1">
      <c r="A17" s="10">
        <v>14</v>
      </c>
      <c r="B17" s="11" t="s">
        <v>30</v>
      </c>
      <c r="C17" s="10" t="s">
        <v>38</v>
      </c>
      <c r="D17" s="10" t="s">
        <v>42</v>
      </c>
      <c r="E17" s="13" t="s">
        <v>17</v>
      </c>
      <c r="F17" s="11">
        <v>8.30</v>
      </c>
      <c r="G17" s="10">
        <v>60</v>
      </c>
      <c r="H17" s="10">
        <v>510</v>
      </c>
      <c r="I17" s="10">
        <v>4488</v>
      </c>
      <c r="J17" s="10">
        <v>18</v>
      </c>
      <c r="K17" s="10">
        <f t="shared" si="1"/>
        <v>1080</v>
      </c>
      <c r="L17" s="15"/>
    </row>
    <row r="18" spans="1:12" ht="40.5" customHeight="1">
      <c r="A18" s="10">
        <v>15</v>
      </c>
      <c r="B18" s="11" t="s">
        <v>30</v>
      </c>
      <c r="C18" s="10" t="s">
        <v>38</v>
      </c>
      <c r="D18" s="10" t="s">
        <v>43</v>
      </c>
      <c r="E18" s="13" t="s">
        <v>17</v>
      </c>
      <c r="F18" s="11">
        <v>8.30</v>
      </c>
      <c r="G18" s="10">
        <v>80</v>
      </c>
      <c r="H18" s="10">
        <v>660</v>
      </c>
      <c r="I18" s="10">
        <v>5808</v>
      </c>
      <c r="J18" s="10">
        <v>18</v>
      </c>
      <c r="K18" s="10">
        <f t="shared" si="1"/>
        <v>1440</v>
      </c>
      <c r="L18" s="15"/>
    </row>
    <row r="19" spans="1:12" ht="40.5" customHeight="1">
      <c r="A19" s="10">
        <v>16</v>
      </c>
      <c r="B19" s="11" t="s">
        <v>30</v>
      </c>
      <c r="C19" s="10" t="s">
        <v>38</v>
      </c>
      <c r="D19" s="10" t="s">
        <v>44</v>
      </c>
      <c r="E19" s="13" t="s">
        <v>17</v>
      </c>
      <c r="F19" s="11">
        <v>8.30</v>
      </c>
      <c r="G19" s="10">
        <v>40</v>
      </c>
      <c r="H19" s="10">
        <v>330</v>
      </c>
      <c r="I19" s="10">
        <v>2904</v>
      </c>
      <c r="J19" s="10">
        <v>18</v>
      </c>
      <c r="K19" s="10">
        <f t="shared" si="1"/>
        <v>720</v>
      </c>
      <c r="L19" s="15"/>
    </row>
    <row r="20" spans="1:12" ht="40.5" customHeight="1">
      <c r="A20" s="10">
        <v>17</v>
      </c>
      <c r="B20" s="11" t="s">
        <v>30</v>
      </c>
      <c r="C20" s="10" t="s">
        <v>31</v>
      </c>
      <c r="D20" s="10" t="s">
        <v>45</v>
      </c>
      <c r="E20" s="13" t="s">
        <v>17</v>
      </c>
      <c r="F20" s="11">
        <v>8.30</v>
      </c>
      <c r="G20" s="10">
        <v>86</v>
      </c>
      <c r="H20" s="10">
        <v>720</v>
      </c>
      <c r="I20" s="10">
        <v>6920</v>
      </c>
      <c r="J20" s="10">
        <v>18</v>
      </c>
      <c r="K20" s="10">
        <f t="shared" si="1"/>
        <v>1548</v>
      </c>
      <c r="L20" s="15"/>
    </row>
    <row r="21" spans="1:12" ht="40.5" customHeight="1">
      <c r="A21" s="10">
        <v>18</v>
      </c>
      <c r="B21" s="11" t="s">
        <v>30</v>
      </c>
      <c r="C21" s="10" t="s">
        <v>31</v>
      </c>
      <c r="D21" s="10" t="s">
        <v>46</v>
      </c>
      <c r="E21" s="13" t="s">
        <v>17</v>
      </c>
      <c r="F21" s="11">
        <v>8.30</v>
      </c>
      <c r="G21" s="10">
        <v>100</v>
      </c>
      <c r="H21" s="10">
        <v>810</v>
      </c>
      <c r="I21" s="10">
        <v>6966</v>
      </c>
      <c r="J21" s="10">
        <v>18</v>
      </c>
      <c r="K21" s="10">
        <f t="shared" si="1"/>
        <v>1800</v>
      </c>
      <c r="L21" s="15"/>
    </row>
    <row r="22" spans="1:12" ht="40.5" customHeight="1">
      <c r="A22" s="10">
        <v>19</v>
      </c>
      <c r="B22" s="11" t="s">
        <v>30</v>
      </c>
      <c r="C22" s="10" t="s">
        <v>31</v>
      </c>
      <c r="D22" s="10" t="s">
        <v>47</v>
      </c>
      <c r="E22" s="13" t="s">
        <v>17</v>
      </c>
      <c r="F22" s="11">
        <v>8.30</v>
      </c>
      <c r="G22" s="10">
        <v>180</v>
      </c>
      <c r="H22" s="10">
        <v>1500</v>
      </c>
      <c r="I22" s="10">
        <v>12900</v>
      </c>
      <c r="J22" s="10">
        <v>18</v>
      </c>
      <c r="K22" s="10">
        <f t="shared" si="1"/>
        <v>3240</v>
      </c>
      <c r="L22" s="15"/>
    </row>
    <row r="23" spans="1:12" ht="40.5" customHeight="1">
      <c r="A23" s="10">
        <v>20</v>
      </c>
      <c r="B23" s="11" t="s">
        <v>30</v>
      </c>
      <c r="C23" s="10" t="s">
        <v>31</v>
      </c>
      <c r="D23" s="10" t="s">
        <v>48</v>
      </c>
      <c r="E23" s="13" t="s">
        <v>17</v>
      </c>
      <c r="F23" s="11">
        <v>8.30</v>
      </c>
      <c r="G23" s="10">
        <v>47</v>
      </c>
      <c r="H23" s="10">
        <v>390</v>
      </c>
      <c r="I23" s="10">
        <v>3354</v>
      </c>
      <c r="J23" s="10">
        <v>18</v>
      </c>
      <c r="K23" s="10">
        <f t="shared" si="1"/>
        <v>846</v>
      </c>
      <c r="L23" s="15"/>
    </row>
    <row r="24" spans="1:12" ht="40.5" customHeight="1">
      <c r="A24" s="10">
        <v>21</v>
      </c>
      <c r="B24" s="11" t="s">
        <v>30</v>
      </c>
      <c r="C24" s="10" t="s">
        <v>49</v>
      </c>
      <c r="D24" s="10" t="s">
        <v>50</v>
      </c>
      <c r="E24" s="13" t="s">
        <v>17</v>
      </c>
      <c r="F24" s="11">
        <v>8.30</v>
      </c>
      <c r="G24" s="10">
        <v>180</v>
      </c>
      <c r="H24" s="10">
        <v>1500</v>
      </c>
      <c r="I24" s="10">
        <v>13200</v>
      </c>
      <c r="J24" s="10">
        <v>18</v>
      </c>
      <c r="K24" s="10">
        <f t="shared" si="1"/>
        <v>3240</v>
      </c>
      <c r="L24" s="15"/>
    </row>
    <row r="25" spans="1:12" ht="40.5" customHeight="1">
      <c r="A25" s="10">
        <v>22</v>
      </c>
      <c r="B25" s="11" t="s">
        <v>30</v>
      </c>
      <c r="C25" s="10" t="s">
        <v>49</v>
      </c>
      <c r="D25" s="10" t="s">
        <v>51</v>
      </c>
      <c r="E25" s="13" t="s">
        <v>17</v>
      </c>
      <c r="F25" s="11">
        <v>8.30</v>
      </c>
      <c r="G25" s="10">
        <v>250</v>
      </c>
      <c r="H25" s="10">
        <v>2000</v>
      </c>
      <c r="I25" s="10">
        <v>17600</v>
      </c>
      <c r="J25" s="10">
        <v>18</v>
      </c>
      <c r="K25" s="10">
        <f t="shared" si="1"/>
        <v>4500</v>
      </c>
      <c r="L25" s="15"/>
    </row>
    <row r="26" spans="1:12" ht="40.5" customHeight="1">
      <c r="A26" s="10">
        <v>23</v>
      </c>
      <c r="B26" s="11" t="s">
        <v>30</v>
      </c>
      <c r="C26" s="10" t="s">
        <v>49</v>
      </c>
      <c r="D26" s="10" t="s">
        <v>52</v>
      </c>
      <c r="E26" s="13" t="s">
        <v>17</v>
      </c>
      <c r="F26" s="11">
        <v>8.30</v>
      </c>
      <c r="G26" s="10">
        <v>400</v>
      </c>
      <c r="H26" s="10">
        <v>3000</v>
      </c>
      <c r="I26" s="10">
        <v>26400</v>
      </c>
      <c r="J26" s="10">
        <v>18</v>
      </c>
      <c r="K26" s="10">
        <f t="shared" si="1"/>
        <v>7200</v>
      </c>
      <c r="L26" s="15"/>
    </row>
    <row r="27" spans="1:12" ht="40.5" customHeight="1">
      <c r="A27" s="10">
        <v>24</v>
      </c>
      <c r="B27" s="11" t="s">
        <v>30</v>
      </c>
      <c r="C27" s="10" t="s">
        <v>49</v>
      </c>
      <c r="D27" s="10" t="s">
        <v>53</v>
      </c>
      <c r="E27" s="13" t="s">
        <v>17</v>
      </c>
      <c r="F27" s="11">
        <v>8.30</v>
      </c>
      <c r="G27" s="10">
        <v>420</v>
      </c>
      <c r="H27" s="10">
        <v>3480</v>
      </c>
      <c r="I27" s="10">
        <v>30624</v>
      </c>
      <c r="J27" s="10">
        <v>18</v>
      </c>
      <c r="K27" s="10">
        <f t="shared" si="1"/>
        <v>7560</v>
      </c>
      <c r="L27" s="15"/>
    </row>
    <row r="28" spans="1:12" ht="40.5" customHeight="1">
      <c r="A28" s="10">
        <v>25</v>
      </c>
      <c r="B28" s="11" t="s">
        <v>30</v>
      </c>
      <c r="C28" s="10" t="s">
        <v>49</v>
      </c>
      <c r="D28" s="10" t="s">
        <v>54</v>
      </c>
      <c r="E28" s="13" t="s">
        <v>17</v>
      </c>
      <c r="F28" s="11">
        <v>8.30</v>
      </c>
      <c r="G28" s="10">
        <v>200</v>
      </c>
      <c r="H28" s="10">
        <v>1650</v>
      </c>
      <c r="I28" s="10">
        <v>14520</v>
      </c>
      <c r="J28" s="10">
        <v>18</v>
      </c>
      <c r="K28" s="10">
        <f t="shared" si="1"/>
        <v>3600</v>
      </c>
      <c r="L28" s="15"/>
    </row>
    <row r="29" spans="1:12" ht="40.5" customHeight="1">
      <c r="A29" s="10">
        <v>26</v>
      </c>
      <c r="B29" s="11" t="s">
        <v>30</v>
      </c>
      <c r="C29" s="10" t="s">
        <v>49</v>
      </c>
      <c r="D29" s="10" t="s">
        <v>55</v>
      </c>
      <c r="E29" s="13" t="s">
        <v>17</v>
      </c>
      <c r="F29" s="11">
        <v>8.30</v>
      </c>
      <c r="G29" s="10">
        <v>180</v>
      </c>
      <c r="H29" s="10">
        <v>1500</v>
      </c>
      <c r="I29" s="10">
        <v>13350</v>
      </c>
      <c r="J29" s="10">
        <v>18</v>
      </c>
      <c r="K29" s="10">
        <f t="shared" si="1"/>
        <v>3240</v>
      </c>
      <c r="L29" s="15"/>
    </row>
    <row r="30" spans="1:12" ht="40.5" customHeight="1">
      <c r="A30" s="10">
        <v>27</v>
      </c>
      <c r="B30" s="11" t="s">
        <v>30</v>
      </c>
      <c r="C30" s="10" t="s">
        <v>49</v>
      </c>
      <c r="D30" s="10" t="s">
        <v>56</v>
      </c>
      <c r="E30" s="13" t="s">
        <v>17</v>
      </c>
      <c r="F30" s="11">
        <v>8.30</v>
      </c>
      <c r="G30" s="10">
        <v>200</v>
      </c>
      <c r="H30" s="10">
        <v>1660</v>
      </c>
      <c r="I30" s="10">
        <v>14168</v>
      </c>
      <c r="J30" s="10">
        <v>18</v>
      </c>
      <c r="K30" s="10">
        <f t="shared" si="1"/>
        <v>3600</v>
      </c>
      <c r="L30" s="15"/>
    </row>
    <row r="31" spans="1:12" ht="40.5" customHeight="1">
      <c r="A31" s="10">
        <v>28</v>
      </c>
      <c r="B31" s="11" t="s">
        <v>30</v>
      </c>
      <c r="C31" s="10" t="s">
        <v>49</v>
      </c>
      <c r="D31" s="10" t="s">
        <v>57</v>
      </c>
      <c r="E31" s="13" t="s">
        <v>17</v>
      </c>
      <c r="F31" s="11">
        <v>8.30</v>
      </c>
      <c r="G31" s="10">
        <v>212</v>
      </c>
      <c r="H31" s="10">
        <v>1760</v>
      </c>
      <c r="I31" s="10">
        <v>16016</v>
      </c>
      <c r="J31" s="10">
        <v>18</v>
      </c>
      <c r="K31" s="10">
        <f t="shared" si="1"/>
        <v>3816</v>
      </c>
      <c r="L31" s="15"/>
    </row>
    <row r="32" spans="1:12" ht="40.5" customHeight="1">
      <c r="A32" s="10">
        <v>29</v>
      </c>
      <c r="B32" s="11" t="s">
        <v>14</v>
      </c>
      <c r="C32" s="10" t="s">
        <v>23</v>
      </c>
      <c r="D32" s="10" t="s">
        <v>58</v>
      </c>
      <c r="E32" s="11" t="s">
        <v>17</v>
      </c>
      <c r="F32" s="11">
        <v>8.30</v>
      </c>
      <c r="G32" s="10">
        <v>97</v>
      </c>
      <c r="H32" s="10">
        <f>27*30</f>
        <v>810</v>
      </c>
      <c r="I32" s="10">
        <f t="shared" si="2" ref="I32:I41">H32*8.8</f>
        <v>7128.0000000000009</v>
      </c>
      <c r="J32" s="10">
        <v>18</v>
      </c>
      <c r="K32" s="10">
        <f t="shared" si="3" ref="K32:K41">J32*G32</f>
        <v>1746</v>
      </c>
      <c r="L32" s="15"/>
    </row>
    <row r="33" spans="1:12" ht="40.5" customHeight="1">
      <c r="A33" s="10">
        <v>30</v>
      </c>
      <c r="B33" s="11" t="s">
        <v>14</v>
      </c>
      <c r="C33" s="11" t="s">
        <v>59</v>
      </c>
      <c r="D33" s="10" t="s">
        <v>60</v>
      </c>
      <c r="E33" s="11" t="s">
        <v>17</v>
      </c>
      <c r="F33" s="11">
        <v>8.30</v>
      </c>
      <c r="G33" s="10">
        <v>188</v>
      </c>
      <c r="H33" s="10">
        <f>52*30</f>
        <v>1560</v>
      </c>
      <c r="I33" s="10">
        <f t="shared" si="2"/>
        <v>13728.000000000002</v>
      </c>
      <c r="J33" s="10">
        <v>18</v>
      </c>
      <c r="K33" s="10">
        <f t="shared" si="3"/>
        <v>3384</v>
      </c>
      <c r="L33" s="15"/>
    </row>
    <row r="34" spans="1:12" ht="40.5" customHeight="1">
      <c r="A34" s="10">
        <v>31</v>
      </c>
      <c r="B34" s="11" t="s">
        <v>14</v>
      </c>
      <c r="C34" s="11" t="s">
        <v>59</v>
      </c>
      <c r="D34" s="10" t="s">
        <v>61</v>
      </c>
      <c r="E34" s="11" t="s">
        <v>17</v>
      </c>
      <c r="F34" s="11">
        <v>8.30</v>
      </c>
      <c r="G34" s="10">
        <v>204</v>
      </c>
      <c r="H34" s="10">
        <f>57*30</f>
        <v>1710</v>
      </c>
      <c r="I34" s="10">
        <f t="shared" si="2"/>
        <v>15048.000000000002</v>
      </c>
      <c r="J34" s="10">
        <v>18</v>
      </c>
      <c r="K34" s="10">
        <f t="shared" si="3"/>
        <v>3672</v>
      </c>
      <c r="L34" s="15"/>
    </row>
    <row r="35" spans="1:12" ht="40.5" customHeight="1">
      <c r="A35" s="10">
        <v>32</v>
      </c>
      <c r="B35" s="11" t="s">
        <v>14</v>
      </c>
      <c r="C35" s="11" t="s">
        <v>23</v>
      </c>
      <c r="D35" s="10" t="s">
        <v>62</v>
      </c>
      <c r="E35" s="11" t="s">
        <v>17</v>
      </c>
      <c r="F35" s="11">
        <v>8.30</v>
      </c>
      <c r="G35" s="10">
        <v>78</v>
      </c>
      <c r="H35" s="10">
        <f>22*30</f>
        <v>660</v>
      </c>
      <c r="I35" s="10">
        <f t="shared" si="2"/>
        <v>5808.0000000000009</v>
      </c>
      <c r="J35" s="10">
        <v>18</v>
      </c>
      <c r="K35" s="10">
        <f t="shared" si="3"/>
        <v>1404</v>
      </c>
      <c r="L35" s="15"/>
    </row>
    <row r="36" spans="1:12" ht="40.5" customHeight="1">
      <c r="A36" s="10">
        <v>33</v>
      </c>
      <c r="B36" s="11" t="s">
        <v>14</v>
      </c>
      <c r="C36" s="11" t="s">
        <v>63</v>
      </c>
      <c r="D36" s="10" t="s">
        <v>64</v>
      </c>
      <c r="E36" s="11" t="s">
        <v>17</v>
      </c>
      <c r="F36" s="11">
        <v>8.30</v>
      </c>
      <c r="G36" s="10">
        <v>100</v>
      </c>
      <c r="H36" s="10">
        <f>28*30</f>
        <v>840</v>
      </c>
      <c r="I36" s="10">
        <f t="shared" si="2"/>
        <v>7392.0000000000009</v>
      </c>
      <c r="J36" s="10">
        <v>18</v>
      </c>
      <c r="K36" s="10">
        <f t="shared" si="3"/>
        <v>1800</v>
      </c>
      <c r="L36" s="15"/>
    </row>
    <row r="37" spans="1:12" ht="40.5" customHeight="1">
      <c r="A37" s="10">
        <v>34</v>
      </c>
      <c r="B37" s="11" t="s">
        <v>65</v>
      </c>
      <c r="C37" s="10" t="s">
        <v>34</v>
      </c>
      <c r="D37" s="10" t="s">
        <v>66</v>
      </c>
      <c r="E37" s="11" t="s">
        <v>17</v>
      </c>
      <c r="F37" s="11">
        <v>8.30</v>
      </c>
      <c r="G37" s="10">
        <v>68.70</v>
      </c>
      <c r="H37" s="10">
        <v>570</v>
      </c>
      <c r="I37" s="10">
        <f t="shared" si="2"/>
        <v>5016</v>
      </c>
      <c r="J37" s="10">
        <v>18</v>
      </c>
      <c r="K37" s="10">
        <f t="shared" si="3"/>
        <v>1236.6000000000001</v>
      </c>
      <c r="L37" s="15"/>
    </row>
    <row r="38" spans="1:12" ht="40.5" customHeight="1">
      <c r="A38" s="10">
        <v>35</v>
      </c>
      <c r="B38" s="11" t="s">
        <v>67</v>
      </c>
      <c r="C38" s="10" t="s">
        <v>68</v>
      </c>
      <c r="D38" s="10" t="s">
        <v>69</v>
      </c>
      <c r="E38" s="11" t="s">
        <v>17</v>
      </c>
      <c r="F38" s="11">
        <v>8.30</v>
      </c>
      <c r="G38" s="10">
        <v>60</v>
      </c>
      <c r="H38" s="10">
        <f>17*30</f>
        <v>510</v>
      </c>
      <c r="I38" s="10">
        <f t="shared" si="2"/>
        <v>4488</v>
      </c>
      <c r="J38" s="10">
        <v>18</v>
      </c>
      <c r="K38" s="10">
        <f t="shared" si="3"/>
        <v>1080</v>
      </c>
      <c r="L38" s="15"/>
    </row>
    <row r="39" spans="1:12" ht="40.5" customHeight="1">
      <c r="A39" s="10">
        <v>36</v>
      </c>
      <c r="B39" s="11" t="s">
        <v>67</v>
      </c>
      <c r="C39" s="10" t="s">
        <v>70</v>
      </c>
      <c r="D39" s="10" t="s">
        <v>71</v>
      </c>
      <c r="E39" s="11" t="s">
        <v>17</v>
      </c>
      <c r="F39" s="11">
        <v>8.30</v>
      </c>
      <c r="G39" s="10">
        <v>160</v>
      </c>
      <c r="H39" s="10">
        <f>45*30</f>
        <v>1350</v>
      </c>
      <c r="I39" s="10">
        <f t="shared" si="2"/>
        <v>11880.000000000002</v>
      </c>
      <c r="J39" s="10">
        <v>18</v>
      </c>
      <c r="K39" s="10">
        <f t="shared" si="3"/>
        <v>2880</v>
      </c>
      <c r="L39" s="15"/>
    </row>
    <row r="40" spans="1:12" ht="40.5" customHeight="1">
      <c r="A40" s="10">
        <v>37</v>
      </c>
      <c r="B40" s="11" t="s">
        <v>67</v>
      </c>
      <c r="C40" s="11" t="s">
        <v>72</v>
      </c>
      <c r="D40" s="10" t="s">
        <v>73</v>
      </c>
      <c r="E40" s="11" t="s">
        <v>17</v>
      </c>
      <c r="F40" s="11">
        <v>8.30</v>
      </c>
      <c r="G40" s="10">
        <v>100</v>
      </c>
      <c r="H40" s="10">
        <f>28*30</f>
        <v>840</v>
      </c>
      <c r="I40" s="10">
        <f t="shared" si="2"/>
        <v>7392.0000000000009</v>
      </c>
      <c r="J40" s="10">
        <v>18</v>
      </c>
      <c r="K40" s="10">
        <f t="shared" si="3"/>
        <v>1800</v>
      </c>
      <c r="L40" s="15"/>
    </row>
    <row r="41" spans="1:12" ht="40.5" customHeight="1">
      <c r="A41" s="10">
        <v>38</v>
      </c>
      <c r="B41" s="11" t="s">
        <v>67</v>
      </c>
      <c r="C41" s="11" t="s">
        <v>74</v>
      </c>
      <c r="D41" s="11" t="s">
        <v>75</v>
      </c>
      <c r="E41" s="11" t="s">
        <v>17</v>
      </c>
      <c r="F41" s="11">
        <v>8.30</v>
      </c>
      <c r="G41" s="10">
        <v>60</v>
      </c>
      <c r="H41" s="10">
        <f>17*30</f>
        <v>510</v>
      </c>
      <c r="I41" s="10">
        <f t="shared" si="2"/>
        <v>4488</v>
      </c>
      <c r="J41" s="10">
        <v>18</v>
      </c>
      <c r="K41" s="10">
        <f t="shared" si="3"/>
        <v>1080</v>
      </c>
      <c r="L41" s="15"/>
    </row>
    <row r="42" spans="1:12" ht="40.5" customHeight="1">
      <c r="A42" s="10">
        <v>39</v>
      </c>
      <c r="B42" s="11" t="s">
        <v>76</v>
      </c>
      <c r="C42" s="11" t="s">
        <v>77</v>
      </c>
      <c r="D42" s="10" t="s">
        <v>78</v>
      </c>
      <c r="E42" s="11" t="s">
        <v>17</v>
      </c>
      <c r="F42" s="11">
        <v>8.50</v>
      </c>
      <c r="G42" s="10">
        <v>750</v>
      </c>
      <c r="H42" s="10">
        <v>6375</v>
      </c>
      <c r="I42" s="10">
        <v>56100</v>
      </c>
      <c r="J42" s="10">
        <v>18</v>
      </c>
      <c r="K42" s="10">
        <f t="shared" si="4" ref="K42:K56">J42*G42</f>
        <v>13500</v>
      </c>
      <c r="L42" s="15"/>
    </row>
    <row r="43" spans="1:12" ht="40.5" customHeight="1">
      <c r="A43" s="10">
        <v>40</v>
      </c>
      <c r="B43" s="11" t="s">
        <v>76</v>
      </c>
      <c r="C43" s="11" t="s">
        <v>79</v>
      </c>
      <c r="D43" s="10" t="s">
        <v>80</v>
      </c>
      <c r="E43" s="11" t="s">
        <v>17</v>
      </c>
      <c r="F43" s="11">
        <v>8.50</v>
      </c>
      <c r="G43" s="10">
        <v>180</v>
      </c>
      <c r="H43" s="10">
        <v>1530</v>
      </c>
      <c r="I43" s="10">
        <v>13464</v>
      </c>
      <c r="J43" s="10">
        <v>18</v>
      </c>
      <c r="K43" s="10">
        <f t="shared" si="4"/>
        <v>3240</v>
      </c>
      <c r="L43" s="15"/>
    </row>
    <row r="44" spans="1:12" ht="40.5" customHeight="1">
      <c r="A44" s="10">
        <v>41</v>
      </c>
      <c r="B44" s="11" t="s">
        <v>76</v>
      </c>
      <c r="C44" s="11" t="s">
        <v>79</v>
      </c>
      <c r="D44" s="11" t="s">
        <v>81</v>
      </c>
      <c r="E44" s="11" t="s">
        <v>17</v>
      </c>
      <c r="F44" s="11">
        <v>8.50</v>
      </c>
      <c r="G44" s="10">
        <v>187</v>
      </c>
      <c r="H44" s="10">
        <v>1560</v>
      </c>
      <c r="I44" s="10">
        <v>13728</v>
      </c>
      <c r="J44" s="10">
        <v>18</v>
      </c>
      <c r="K44" s="10">
        <f t="shared" si="4"/>
        <v>3366</v>
      </c>
      <c r="L44" s="15"/>
    </row>
    <row r="45" spans="1:12" s="1" customFormat="1" ht="40.5" customHeight="1">
      <c r="A45" s="10">
        <v>42</v>
      </c>
      <c r="B45" s="11" t="s">
        <v>14</v>
      </c>
      <c r="C45" s="11" t="s">
        <v>82</v>
      </c>
      <c r="D45" s="10" t="s">
        <v>83</v>
      </c>
      <c r="E45" s="11" t="s">
        <v>17</v>
      </c>
      <c r="F45" s="11">
        <v>8.50</v>
      </c>
      <c r="G45" s="10">
        <v>1120</v>
      </c>
      <c r="H45" s="10">
        <v>9520</v>
      </c>
      <c r="I45" s="10">
        <v>83776</v>
      </c>
      <c r="J45" s="10">
        <v>18</v>
      </c>
      <c r="K45" s="10">
        <f t="shared" si="4"/>
        <v>20160</v>
      </c>
      <c r="L45" s="15"/>
    </row>
    <row r="46" spans="1:12" ht="40.5" customHeight="1">
      <c r="A46" s="10">
        <v>43</v>
      </c>
      <c r="B46" s="11" t="s">
        <v>30</v>
      </c>
      <c r="C46" s="11" t="s">
        <v>84</v>
      </c>
      <c r="D46" s="10" t="s">
        <v>83</v>
      </c>
      <c r="E46" s="11" t="s">
        <v>17</v>
      </c>
      <c r="F46" s="11">
        <v>8.50</v>
      </c>
      <c r="G46" s="10">
        <v>770</v>
      </c>
      <c r="H46" s="10">
        <v>6545</v>
      </c>
      <c r="I46" s="10">
        <v>57596</v>
      </c>
      <c r="J46" s="10">
        <v>18</v>
      </c>
      <c r="K46" s="10">
        <f t="shared" si="4"/>
        <v>13860</v>
      </c>
      <c r="L46" s="15"/>
    </row>
    <row r="47" spans="1:12" ht="40.5" customHeight="1">
      <c r="A47" s="10">
        <v>44</v>
      </c>
      <c r="B47" s="11" t="s">
        <v>85</v>
      </c>
      <c r="C47" s="11" t="s">
        <v>86</v>
      </c>
      <c r="D47" s="10" t="s">
        <v>87</v>
      </c>
      <c r="E47" s="11" t="s">
        <v>17</v>
      </c>
      <c r="F47" s="11">
        <v>8.50</v>
      </c>
      <c r="G47" s="10">
        <v>1400</v>
      </c>
      <c r="H47" s="10">
        <v>11900</v>
      </c>
      <c r="I47" s="10">
        <v>104720</v>
      </c>
      <c r="J47" s="10">
        <v>18</v>
      </c>
      <c r="K47" s="10">
        <f t="shared" si="4"/>
        <v>25200</v>
      </c>
      <c r="L47" s="15"/>
    </row>
    <row r="48" spans="1:12" ht="40.5" customHeight="1">
      <c r="A48" s="10">
        <v>45</v>
      </c>
      <c r="B48" s="11" t="s">
        <v>65</v>
      </c>
      <c r="C48" s="11" t="s">
        <v>88</v>
      </c>
      <c r="D48" s="10" t="s">
        <v>89</v>
      </c>
      <c r="E48" s="11" t="s">
        <v>17</v>
      </c>
      <c r="F48" s="11">
        <v>8.50</v>
      </c>
      <c r="G48" s="10">
        <v>150</v>
      </c>
      <c r="H48" s="10">
        <v>1275</v>
      </c>
      <c r="I48" s="10">
        <v>11220</v>
      </c>
      <c r="J48" s="10">
        <v>18</v>
      </c>
      <c r="K48" s="10">
        <f t="shared" si="4"/>
        <v>2700</v>
      </c>
      <c r="L48" s="15"/>
    </row>
    <row r="49" spans="1:12" ht="40.5" customHeight="1">
      <c r="A49" s="10">
        <v>46</v>
      </c>
      <c r="B49" s="11" t="s">
        <v>65</v>
      </c>
      <c r="C49" s="11" t="s">
        <v>88</v>
      </c>
      <c r="D49" s="10" t="s">
        <v>90</v>
      </c>
      <c r="E49" s="11" t="s">
        <v>17</v>
      </c>
      <c r="F49" s="11">
        <v>8.50</v>
      </c>
      <c r="G49" s="10">
        <v>102</v>
      </c>
      <c r="H49" s="10">
        <v>807</v>
      </c>
      <c r="I49" s="10">
        <v>7629.60</v>
      </c>
      <c r="J49" s="10">
        <v>18</v>
      </c>
      <c r="K49" s="10">
        <f t="shared" si="4"/>
        <v>1836</v>
      </c>
      <c r="L49" s="15"/>
    </row>
    <row r="50" spans="1:12" ht="40.5" customHeight="1">
      <c r="A50" s="10">
        <v>47</v>
      </c>
      <c r="B50" s="11" t="s">
        <v>65</v>
      </c>
      <c r="C50" s="11" t="s">
        <v>91</v>
      </c>
      <c r="D50" s="10" t="s">
        <v>92</v>
      </c>
      <c r="E50" s="11" t="s">
        <v>17</v>
      </c>
      <c r="F50" s="11">
        <v>8.50</v>
      </c>
      <c r="G50" s="10">
        <v>100</v>
      </c>
      <c r="H50" s="10">
        <v>850</v>
      </c>
      <c r="I50" s="10">
        <v>7480</v>
      </c>
      <c r="J50" s="10">
        <v>18</v>
      </c>
      <c r="K50" s="10">
        <f t="shared" si="4"/>
        <v>1800</v>
      </c>
      <c r="L50" s="15"/>
    </row>
    <row r="51" spans="1:12" ht="40.5" customHeight="1">
      <c r="A51" s="10">
        <v>48</v>
      </c>
      <c r="B51" s="11" t="s">
        <v>30</v>
      </c>
      <c r="C51" s="11" t="s">
        <v>31</v>
      </c>
      <c r="D51" s="10" t="s">
        <v>93</v>
      </c>
      <c r="E51" s="11" t="s">
        <v>17</v>
      </c>
      <c r="F51" s="11">
        <v>8.50</v>
      </c>
      <c r="G51" s="10">
        <v>131</v>
      </c>
      <c r="H51" s="10">
        <v>1200</v>
      </c>
      <c r="I51" s="10">
        <v>10200</v>
      </c>
      <c r="J51" s="10">
        <v>18</v>
      </c>
      <c r="K51" s="10">
        <f t="shared" si="4"/>
        <v>2358</v>
      </c>
      <c r="L51" s="15"/>
    </row>
    <row r="52" spans="1:12" ht="40.5" customHeight="1">
      <c r="A52" s="10">
        <v>49</v>
      </c>
      <c r="B52" s="11" t="s">
        <v>30</v>
      </c>
      <c r="C52" s="11" t="s">
        <v>94</v>
      </c>
      <c r="D52" s="10" t="s">
        <v>95</v>
      </c>
      <c r="E52" s="11" t="s">
        <v>17</v>
      </c>
      <c r="F52" s="11">
        <v>8.50</v>
      </c>
      <c r="G52" s="10">
        <v>74.70</v>
      </c>
      <c r="H52" s="10">
        <v>660</v>
      </c>
      <c r="I52" s="10">
        <v>5610</v>
      </c>
      <c r="J52" s="10">
        <v>18</v>
      </c>
      <c r="K52" s="10">
        <f t="shared" si="4"/>
        <v>1344.6000000000001</v>
      </c>
      <c r="L52" s="15"/>
    </row>
    <row r="53" spans="1:12" ht="40.5" customHeight="1">
      <c r="A53" s="10">
        <v>50</v>
      </c>
      <c r="B53" s="11" t="s">
        <v>30</v>
      </c>
      <c r="C53" s="11" t="s">
        <v>94</v>
      </c>
      <c r="D53" s="11" t="s">
        <v>96</v>
      </c>
      <c r="E53" s="11" t="s">
        <v>17</v>
      </c>
      <c r="F53" s="11">
        <v>8.50</v>
      </c>
      <c r="G53" s="10">
        <v>56</v>
      </c>
      <c r="H53" s="10">
        <v>500</v>
      </c>
      <c r="I53" s="10">
        <v>4250</v>
      </c>
      <c r="J53" s="10">
        <v>18</v>
      </c>
      <c r="K53" s="10">
        <f t="shared" si="4"/>
        <v>1008</v>
      </c>
      <c r="L53" s="15"/>
    </row>
    <row r="54" spans="1:12" ht="40.5" customHeight="1">
      <c r="A54" s="10">
        <v>51</v>
      </c>
      <c r="B54" s="11" t="s">
        <v>30</v>
      </c>
      <c r="C54" s="11" t="s">
        <v>94</v>
      </c>
      <c r="D54" s="10" t="s">
        <v>97</v>
      </c>
      <c r="E54" s="11" t="s">
        <v>17</v>
      </c>
      <c r="F54" s="11">
        <v>8.50</v>
      </c>
      <c r="G54" s="10">
        <v>127.40</v>
      </c>
      <c r="H54" s="10">
        <v>1100</v>
      </c>
      <c r="I54" s="10">
        <v>9350</v>
      </c>
      <c r="J54" s="10">
        <v>18</v>
      </c>
      <c r="K54" s="10">
        <f t="shared" si="4"/>
        <v>2293.2000000000003</v>
      </c>
      <c r="L54" s="15"/>
    </row>
    <row r="55" spans="1:12" ht="40.5" customHeight="1">
      <c r="A55" s="10">
        <v>52</v>
      </c>
      <c r="B55" s="11" t="s">
        <v>30</v>
      </c>
      <c r="C55" s="11" t="s">
        <v>94</v>
      </c>
      <c r="D55" s="10" t="s">
        <v>98</v>
      </c>
      <c r="E55" s="11" t="s">
        <v>17</v>
      </c>
      <c r="F55" s="11">
        <v>8.50</v>
      </c>
      <c r="G55" s="10">
        <v>71.10</v>
      </c>
      <c r="H55" s="10">
        <v>650</v>
      </c>
      <c r="I55" s="10">
        <v>5525</v>
      </c>
      <c r="J55" s="10">
        <v>18</v>
      </c>
      <c r="K55" s="10">
        <f t="shared" si="4"/>
        <v>1279.8</v>
      </c>
      <c r="L55" s="15"/>
    </row>
    <row r="56" spans="1:12" ht="40.5" customHeight="1">
      <c r="A56" s="10">
        <v>53</v>
      </c>
      <c r="B56" s="11" t="s">
        <v>30</v>
      </c>
      <c r="C56" s="11" t="s">
        <v>99</v>
      </c>
      <c r="D56" s="10" t="s">
        <v>100</v>
      </c>
      <c r="E56" s="11" t="s">
        <v>17</v>
      </c>
      <c r="F56" s="11">
        <v>8.50</v>
      </c>
      <c r="G56" s="10">
        <v>165.90</v>
      </c>
      <c r="H56" s="10">
        <v>1500</v>
      </c>
      <c r="I56" s="10">
        <v>12750</v>
      </c>
      <c r="J56" s="10">
        <v>18</v>
      </c>
      <c r="K56" s="10">
        <f t="shared" si="4"/>
        <v>2986.2000000000003</v>
      </c>
      <c r="L56" s="15"/>
    </row>
    <row r="57" spans="1:12" ht="40.5" customHeight="1">
      <c r="A57" s="10">
        <v>54</v>
      </c>
      <c r="B57" s="11" t="s">
        <v>65</v>
      </c>
      <c r="C57" s="11" t="s">
        <v>101</v>
      </c>
      <c r="D57" s="10" t="s">
        <v>102</v>
      </c>
      <c r="E57" s="11" t="s">
        <v>17</v>
      </c>
      <c r="F57" s="11">
        <v>8.30</v>
      </c>
      <c r="G57" s="10">
        <v>10</v>
      </c>
      <c r="H57" s="10">
        <f>3*30</f>
        <v>90</v>
      </c>
      <c r="I57" s="10">
        <f>H57*8.6</f>
        <v>774</v>
      </c>
      <c r="J57" s="10">
        <v>18</v>
      </c>
      <c r="K57" s="10">
        <f t="shared" si="5" ref="K57:K108">J57*G57</f>
        <v>180</v>
      </c>
      <c r="L57" s="15"/>
    </row>
    <row r="58" spans="1:12" ht="40.5" customHeight="1">
      <c r="A58" s="10">
        <v>55</v>
      </c>
      <c r="B58" s="11" t="s">
        <v>65</v>
      </c>
      <c r="C58" s="11" t="s">
        <v>101</v>
      </c>
      <c r="D58" s="10" t="s">
        <v>103</v>
      </c>
      <c r="E58" s="11" t="s">
        <v>17</v>
      </c>
      <c r="F58" s="11">
        <v>8.30</v>
      </c>
      <c r="G58" s="10">
        <v>30</v>
      </c>
      <c r="H58" s="10">
        <f>9*30</f>
        <v>270</v>
      </c>
      <c r="I58" s="10">
        <f>H58*8.6</f>
        <v>2322</v>
      </c>
      <c r="J58" s="10">
        <v>18</v>
      </c>
      <c r="K58" s="10">
        <f t="shared" si="5"/>
        <v>540</v>
      </c>
      <c r="L58" s="15"/>
    </row>
    <row r="59" spans="1:12" ht="40.5" customHeight="1">
      <c r="A59" s="10">
        <v>56</v>
      </c>
      <c r="B59" s="11" t="s">
        <v>65</v>
      </c>
      <c r="C59" s="11" t="s">
        <v>104</v>
      </c>
      <c r="D59" s="10" t="s">
        <v>105</v>
      </c>
      <c r="E59" s="11" t="s">
        <v>17</v>
      </c>
      <c r="F59" s="11">
        <v>8.30</v>
      </c>
      <c r="G59" s="10">
        <v>255</v>
      </c>
      <c r="H59" s="10">
        <f>71*30</f>
        <v>2130</v>
      </c>
      <c r="I59" s="10">
        <f>H59*8.8</f>
        <v>18744</v>
      </c>
      <c r="J59" s="10">
        <v>18</v>
      </c>
      <c r="K59" s="10">
        <f t="shared" si="5"/>
        <v>4590</v>
      </c>
      <c r="L59" s="15"/>
    </row>
    <row r="60" spans="1:12" ht="40.5" customHeight="1">
      <c r="A60" s="10">
        <v>57</v>
      </c>
      <c r="B60" s="11" t="s">
        <v>65</v>
      </c>
      <c r="C60" s="11" t="s">
        <v>106</v>
      </c>
      <c r="D60" s="10" t="s">
        <v>107</v>
      </c>
      <c r="E60" s="11" t="s">
        <v>17</v>
      </c>
      <c r="F60" s="11">
        <v>8.30</v>
      </c>
      <c r="G60" s="10">
        <v>208</v>
      </c>
      <c r="H60" s="10">
        <f>58*30</f>
        <v>1740</v>
      </c>
      <c r="I60" s="10">
        <f>H60*8.8</f>
        <v>15312.000000000002</v>
      </c>
      <c r="J60" s="10">
        <v>18</v>
      </c>
      <c r="K60" s="10">
        <f t="shared" si="5"/>
        <v>3744</v>
      </c>
      <c r="L60" s="15"/>
    </row>
    <row r="61" spans="1:12" ht="40.5" customHeight="1">
      <c r="A61" s="10">
        <v>58</v>
      </c>
      <c r="B61" s="10" t="s">
        <v>33</v>
      </c>
      <c r="C61" s="11" t="s">
        <v>34</v>
      </c>
      <c r="D61" s="10" t="s">
        <v>108</v>
      </c>
      <c r="E61" s="11" t="s">
        <v>17</v>
      </c>
      <c r="F61" s="11">
        <v>8.30</v>
      </c>
      <c r="G61" s="10">
        <v>50.80</v>
      </c>
      <c r="H61" s="10">
        <f>14*30</f>
        <v>420</v>
      </c>
      <c r="I61" s="10">
        <f>H61*8.9</f>
        <v>3738</v>
      </c>
      <c r="J61" s="10">
        <v>18</v>
      </c>
      <c r="K61" s="10">
        <f t="shared" si="5"/>
        <v>914.39999999999998</v>
      </c>
      <c r="L61" s="15"/>
    </row>
    <row r="62" spans="1:12" ht="40.5" customHeight="1">
      <c r="A62" s="10">
        <v>59</v>
      </c>
      <c r="B62" s="11" t="s">
        <v>65</v>
      </c>
      <c r="C62" s="11" t="s">
        <v>109</v>
      </c>
      <c r="D62" s="10" t="s">
        <v>110</v>
      </c>
      <c r="E62" s="11" t="s">
        <v>17</v>
      </c>
      <c r="F62" s="11">
        <v>8.30</v>
      </c>
      <c r="G62" s="10">
        <v>115.60</v>
      </c>
      <c r="H62" s="10">
        <v>960</v>
      </c>
      <c r="I62" s="10">
        <v>8544</v>
      </c>
      <c r="J62" s="10">
        <v>18</v>
      </c>
      <c r="K62" s="10">
        <f t="shared" si="5"/>
        <v>2080.7999999999997</v>
      </c>
      <c r="L62" s="15"/>
    </row>
    <row r="63" spans="1:12" ht="40.5" customHeight="1">
      <c r="A63" s="10">
        <v>60</v>
      </c>
      <c r="B63" s="11" t="s">
        <v>65</v>
      </c>
      <c r="C63" s="11" t="s">
        <v>109</v>
      </c>
      <c r="D63" s="10" t="s">
        <v>111</v>
      </c>
      <c r="E63" s="11" t="s">
        <v>17</v>
      </c>
      <c r="F63" s="11">
        <v>8.30</v>
      </c>
      <c r="G63" s="10">
        <v>170</v>
      </c>
      <c r="H63" s="10">
        <v>1411</v>
      </c>
      <c r="I63" s="10">
        <v>12557.90</v>
      </c>
      <c r="J63" s="10">
        <v>18</v>
      </c>
      <c r="K63" s="10">
        <f t="shared" si="5"/>
        <v>3060</v>
      </c>
      <c r="L63" s="15"/>
    </row>
    <row r="64" spans="1:12" ht="40.5" customHeight="1">
      <c r="A64" s="10">
        <v>61</v>
      </c>
      <c r="B64" s="11" t="s">
        <v>65</v>
      </c>
      <c r="C64" s="11" t="s">
        <v>109</v>
      </c>
      <c r="D64" s="10" t="s">
        <v>112</v>
      </c>
      <c r="E64" s="11" t="s">
        <v>17</v>
      </c>
      <c r="F64" s="11">
        <v>8.30</v>
      </c>
      <c r="G64" s="10">
        <v>87</v>
      </c>
      <c r="H64" s="10">
        <v>720</v>
      </c>
      <c r="I64" s="10">
        <v>6408</v>
      </c>
      <c r="J64" s="10">
        <v>18</v>
      </c>
      <c r="K64" s="10">
        <f t="shared" si="5"/>
        <v>1566</v>
      </c>
      <c r="L64" s="15"/>
    </row>
    <row r="65" spans="1:12" ht="40.5" customHeight="1">
      <c r="A65" s="10">
        <v>62</v>
      </c>
      <c r="B65" s="11" t="s">
        <v>14</v>
      </c>
      <c r="C65" s="11" t="s">
        <v>113</v>
      </c>
      <c r="D65" s="10" t="s">
        <v>114</v>
      </c>
      <c r="E65" s="11" t="s">
        <v>17</v>
      </c>
      <c r="F65" s="11">
        <v>8.60</v>
      </c>
      <c r="G65" s="10">
        <v>170</v>
      </c>
      <c r="H65" s="10">
        <v>1440</v>
      </c>
      <c r="I65" s="10">
        <v>12384</v>
      </c>
      <c r="J65" s="10">
        <v>18</v>
      </c>
      <c r="K65" s="10">
        <f t="shared" si="5"/>
        <v>3060</v>
      </c>
      <c r="L65" s="15"/>
    </row>
    <row r="66" spans="1:12" ht="40.5" customHeight="1">
      <c r="A66" s="10">
        <v>63</v>
      </c>
      <c r="B66" s="11" t="s">
        <v>14</v>
      </c>
      <c r="C66" s="11" t="s">
        <v>82</v>
      </c>
      <c r="D66" s="10" t="s">
        <v>115</v>
      </c>
      <c r="E66" s="11" t="s">
        <v>17</v>
      </c>
      <c r="F66" s="11">
        <v>8.50</v>
      </c>
      <c r="G66" s="10">
        <v>810</v>
      </c>
      <c r="H66" s="10">
        <v>6900</v>
      </c>
      <c r="I66" s="10">
        <v>60720</v>
      </c>
      <c r="J66" s="10">
        <v>18</v>
      </c>
      <c r="K66" s="10">
        <f t="shared" si="5"/>
        <v>14580</v>
      </c>
      <c r="L66" s="15"/>
    </row>
    <row r="67" spans="1:12" ht="40.5" customHeight="1">
      <c r="A67" s="10">
        <v>64</v>
      </c>
      <c r="B67" s="11" t="s">
        <v>14</v>
      </c>
      <c r="C67" s="11" t="s">
        <v>116</v>
      </c>
      <c r="D67" s="10" t="s">
        <v>117</v>
      </c>
      <c r="E67" s="11" t="s">
        <v>17</v>
      </c>
      <c r="F67" s="11">
        <v>8.50</v>
      </c>
      <c r="G67" s="10">
        <v>1270</v>
      </c>
      <c r="H67" s="10">
        <v>10800</v>
      </c>
      <c r="I67" s="10">
        <v>95040</v>
      </c>
      <c r="J67" s="10">
        <v>18</v>
      </c>
      <c r="K67" s="10">
        <f t="shared" si="5"/>
        <v>22860</v>
      </c>
      <c r="L67" s="15"/>
    </row>
    <row r="68" spans="1:12" ht="40.5" customHeight="1">
      <c r="A68" s="10">
        <v>65</v>
      </c>
      <c r="B68" s="11" t="s">
        <v>14</v>
      </c>
      <c r="C68" s="11" t="s">
        <v>116</v>
      </c>
      <c r="D68" s="10" t="s">
        <v>118</v>
      </c>
      <c r="E68" s="11" t="s">
        <v>17</v>
      </c>
      <c r="F68" s="11">
        <v>8.50</v>
      </c>
      <c r="G68" s="10">
        <v>1000</v>
      </c>
      <c r="H68" s="10">
        <v>8500</v>
      </c>
      <c r="I68" s="10">
        <v>74800</v>
      </c>
      <c r="J68" s="10">
        <v>18</v>
      </c>
      <c r="K68" s="10">
        <f t="shared" si="5"/>
        <v>18000</v>
      </c>
      <c r="L68" s="15"/>
    </row>
    <row r="69" spans="1:12" ht="40.5" customHeight="1">
      <c r="A69" s="10">
        <v>66</v>
      </c>
      <c r="B69" s="11" t="s">
        <v>14</v>
      </c>
      <c r="C69" s="11" t="s">
        <v>119</v>
      </c>
      <c r="D69" s="16" t="s">
        <v>120</v>
      </c>
      <c r="E69" s="11" t="s">
        <v>17</v>
      </c>
      <c r="F69" s="11">
        <v>8.50</v>
      </c>
      <c r="G69" s="11">
        <v>51</v>
      </c>
      <c r="H69" s="11">
        <v>420</v>
      </c>
      <c r="I69" s="10">
        <v>3612</v>
      </c>
      <c r="J69" s="10">
        <v>18</v>
      </c>
      <c r="K69" s="10">
        <f t="shared" si="5"/>
        <v>918</v>
      </c>
      <c r="L69" s="15"/>
    </row>
    <row r="70" spans="1:12" ht="40.5" customHeight="1">
      <c r="A70" s="10">
        <v>67</v>
      </c>
      <c r="B70" s="11" t="s">
        <v>14</v>
      </c>
      <c r="C70" s="11" t="s">
        <v>119</v>
      </c>
      <c r="D70" s="16" t="s">
        <v>121</v>
      </c>
      <c r="E70" s="11" t="s">
        <v>17</v>
      </c>
      <c r="F70" s="11">
        <v>8.50</v>
      </c>
      <c r="G70" s="10">
        <v>51</v>
      </c>
      <c r="H70" s="11">
        <v>420</v>
      </c>
      <c r="I70" s="10">
        <v>3612</v>
      </c>
      <c r="J70" s="10">
        <v>18</v>
      </c>
      <c r="K70" s="10">
        <f t="shared" si="5"/>
        <v>918</v>
      </c>
      <c r="L70" s="15"/>
    </row>
    <row r="71" spans="1:12" ht="40.5" customHeight="1">
      <c r="A71" s="10">
        <v>68</v>
      </c>
      <c r="B71" s="11" t="s">
        <v>14</v>
      </c>
      <c r="C71" s="11" t="s">
        <v>119</v>
      </c>
      <c r="D71" s="16" t="s">
        <v>122</v>
      </c>
      <c r="E71" s="11" t="s">
        <v>17</v>
      </c>
      <c r="F71" s="11">
        <v>8.50</v>
      </c>
      <c r="G71" s="11">
        <v>51</v>
      </c>
      <c r="H71" s="11">
        <v>420</v>
      </c>
      <c r="I71" s="10">
        <v>3612</v>
      </c>
      <c r="J71" s="10">
        <v>18</v>
      </c>
      <c r="K71" s="10">
        <f t="shared" si="5"/>
        <v>918</v>
      </c>
      <c r="L71" s="15"/>
    </row>
    <row r="72" spans="1:12" ht="40.5" customHeight="1">
      <c r="A72" s="10">
        <v>69</v>
      </c>
      <c r="B72" s="11" t="s">
        <v>14</v>
      </c>
      <c r="C72" s="11" t="s">
        <v>59</v>
      </c>
      <c r="D72" s="11" t="s">
        <v>123</v>
      </c>
      <c r="E72" s="11" t="s">
        <v>17</v>
      </c>
      <c r="F72" s="14">
        <v>8</v>
      </c>
      <c r="G72" s="10">
        <v>207</v>
      </c>
      <c r="H72" s="10">
        <v>1656</v>
      </c>
      <c r="I72" s="10">
        <v>14076</v>
      </c>
      <c r="J72" s="10">
        <v>18</v>
      </c>
      <c r="K72" s="10">
        <f t="shared" si="5"/>
        <v>3726</v>
      </c>
      <c r="L72" s="15"/>
    </row>
    <row r="73" spans="1:12" ht="40.5" customHeight="1">
      <c r="A73" s="10">
        <v>70</v>
      </c>
      <c r="B73" s="11" t="s">
        <v>14</v>
      </c>
      <c r="C73" s="11" t="s">
        <v>124</v>
      </c>
      <c r="D73" s="11" t="s">
        <v>125</v>
      </c>
      <c r="E73" s="11" t="s">
        <v>17</v>
      </c>
      <c r="F73" s="14">
        <v>8</v>
      </c>
      <c r="G73" s="10">
        <v>123</v>
      </c>
      <c r="H73" s="10">
        <v>984</v>
      </c>
      <c r="I73" s="10">
        <v>8330</v>
      </c>
      <c r="J73" s="10">
        <v>18</v>
      </c>
      <c r="K73" s="10">
        <f t="shared" si="5"/>
        <v>2214</v>
      </c>
      <c r="L73" s="15"/>
    </row>
    <row r="74" spans="1:12" ht="40.5" customHeight="1">
      <c r="A74" s="10">
        <v>71</v>
      </c>
      <c r="B74" s="11" t="s">
        <v>14</v>
      </c>
      <c r="C74" s="11" t="s">
        <v>126</v>
      </c>
      <c r="D74" s="11" t="s">
        <v>127</v>
      </c>
      <c r="E74" s="11" t="s">
        <v>17</v>
      </c>
      <c r="F74" s="14">
        <v>8</v>
      </c>
      <c r="G74" s="10">
        <v>100</v>
      </c>
      <c r="H74" s="10">
        <v>800</v>
      </c>
      <c r="I74" s="10">
        <v>6800</v>
      </c>
      <c r="J74" s="10">
        <v>18</v>
      </c>
      <c r="K74" s="10">
        <f t="shared" si="5"/>
        <v>1800</v>
      </c>
      <c r="L74" s="15"/>
    </row>
    <row r="75" spans="1:12" ht="40.5" customHeight="1">
      <c r="A75" s="10">
        <v>72</v>
      </c>
      <c r="B75" s="11" t="s">
        <v>14</v>
      </c>
      <c r="C75" s="11" t="s">
        <v>128</v>
      </c>
      <c r="D75" s="10" t="s">
        <v>129</v>
      </c>
      <c r="E75" s="11" t="s">
        <v>17</v>
      </c>
      <c r="F75" s="11">
        <v>8.50</v>
      </c>
      <c r="G75" s="10">
        <v>391</v>
      </c>
      <c r="H75" s="10">
        <v>3330</v>
      </c>
      <c r="I75" s="10">
        <v>29304</v>
      </c>
      <c r="J75" s="10">
        <v>18</v>
      </c>
      <c r="K75" s="10">
        <f t="shared" si="5"/>
        <v>7038</v>
      </c>
      <c r="L75" s="15"/>
    </row>
    <row r="76" spans="1:12" ht="40.5" customHeight="1">
      <c r="A76" s="10">
        <v>73</v>
      </c>
      <c r="B76" s="11" t="s">
        <v>14</v>
      </c>
      <c r="C76" s="11" t="s">
        <v>128</v>
      </c>
      <c r="D76" s="10" t="s">
        <v>130</v>
      </c>
      <c r="E76" s="11" t="s">
        <v>17</v>
      </c>
      <c r="F76" s="11">
        <v>8.50</v>
      </c>
      <c r="G76" s="10">
        <v>800</v>
      </c>
      <c r="H76" s="10">
        <v>6800</v>
      </c>
      <c r="I76" s="10">
        <v>59840</v>
      </c>
      <c r="J76" s="10">
        <v>18</v>
      </c>
      <c r="K76" s="10">
        <f t="shared" si="5"/>
        <v>14400</v>
      </c>
      <c r="L76" s="15"/>
    </row>
    <row r="77" spans="1:12" ht="40.5" customHeight="1">
      <c r="A77" s="10">
        <v>74</v>
      </c>
      <c r="B77" s="11" t="s">
        <v>14</v>
      </c>
      <c r="C77" s="11" t="s">
        <v>128</v>
      </c>
      <c r="D77" s="10" t="s">
        <v>131</v>
      </c>
      <c r="E77" s="11" t="s">
        <v>17</v>
      </c>
      <c r="F77" s="11">
        <v>8.50</v>
      </c>
      <c r="G77" s="10">
        <v>1600</v>
      </c>
      <c r="H77" s="10">
        <v>13600</v>
      </c>
      <c r="I77" s="10">
        <v>119680</v>
      </c>
      <c r="J77" s="10">
        <v>18</v>
      </c>
      <c r="K77" s="10">
        <f t="shared" si="5"/>
        <v>28800</v>
      </c>
      <c r="L77" s="15"/>
    </row>
    <row r="78" spans="1:12" ht="40.5" customHeight="1">
      <c r="A78" s="10">
        <v>75</v>
      </c>
      <c r="B78" s="11" t="s">
        <v>14</v>
      </c>
      <c r="C78" s="11" t="s">
        <v>132</v>
      </c>
      <c r="D78" s="10" t="s">
        <v>133</v>
      </c>
      <c r="E78" s="11" t="s">
        <v>17</v>
      </c>
      <c r="F78" s="11">
        <v>8.50</v>
      </c>
      <c r="G78" s="10">
        <v>800</v>
      </c>
      <c r="H78" s="10">
        <v>6800</v>
      </c>
      <c r="I78" s="10">
        <v>59840</v>
      </c>
      <c r="J78" s="10">
        <v>18</v>
      </c>
      <c r="K78" s="10">
        <f t="shared" si="5"/>
        <v>14400</v>
      </c>
      <c r="L78" s="15"/>
    </row>
    <row r="79" spans="1:12" ht="40.5" customHeight="1">
      <c r="A79" s="10">
        <v>76</v>
      </c>
      <c r="B79" s="11" t="s">
        <v>30</v>
      </c>
      <c r="C79" s="11" t="s">
        <v>134</v>
      </c>
      <c r="D79" s="10" t="s">
        <v>135</v>
      </c>
      <c r="E79" s="11" t="s">
        <v>17</v>
      </c>
      <c r="F79" s="11">
        <v>8.50</v>
      </c>
      <c r="G79" s="10">
        <v>676</v>
      </c>
      <c r="H79" s="10">
        <v>5746</v>
      </c>
      <c r="I79" s="10">
        <f t="shared" si="6" ref="I79:I84">H79*9</f>
        <v>51714</v>
      </c>
      <c r="J79" s="10">
        <v>18</v>
      </c>
      <c r="K79" s="10">
        <f t="shared" si="5"/>
        <v>12168</v>
      </c>
      <c r="L79" s="15"/>
    </row>
    <row r="80" spans="1:12" ht="40.5" customHeight="1">
      <c r="A80" s="10">
        <v>77</v>
      </c>
      <c r="B80" s="11" t="s">
        <v>30</v>
      </c>
      <c r="C80" s="11" t="s">
        <v>134</v>
      </c>
      <c r="D80" s="10" t="s">
        <v>136</v>
      </c>
      <c r="E80" s="11" t="s">
        <v>17</v>
      </c>
      <c r="F80" s="11">
        <v>8.50</v>
      </c>
      <c r="G80" s="10">
        <v>1100</v>
      </c>
      <c r="H80" s="10">
        <v>9350</v>
      </c>
      <c r="I80" s="10">
        <f t="shared" si="6"/>
        <v>84150</v>
      </c>
      <c r="J80" s="10">
        <v>18</v>
      </c>
      <c r="K80" s="10">
        <f t="shared" si="5"/>
        <v>19800</v>
      </c>
      <c r="L80" s="15"/>
    </row>
    <row r="81" spans="1:12" ht="40.5" customHeight="1">
      <c r="A81" s="10">
        <v>78</v>
      </c>
      <c r="B81" s="11" t="s">
        <v>30</v>
      </c>
      <c r="C81" s="11" t="s">
        <v>134</v>
      </c>
      <c r="D81" s="10" t="s">
        <v>137</v>
      </c>
      <c r="E81" s="11" t="s">
        <v>17</v>
      </c>
      <c r="F81" s="11">
        <v>8.50</v>
      </c>
      <c r="G81" s="10">
        <v>781.90</v>
      </c>
      <c r="H81" s="10">
        <v>6600</v>
      </c>
      <c r="I81" s="10">
        <f t="shared" si="6"/>
        <v>59400</v>
      </c>
      <c r="J81" s="10">
        <v>18</v>
      </c>
      <c r="K81" s="10">
        <f t="shared" si="5"/>
        <v>14074.199999999999</v>
      </c>
      <c r="L81" s="15"/>
    </row>
    <row r="82" spans="1:12" ht="40.5" customHeight="1">
      <c r="A82" s="10">
        <v>79</v>
      </c>
      <c r="B82" s="11" t="s">
        <v>30</v>
      </c>
      <c r="C82" s="11" t="s">
        <v>134</v>
      </c>
      <c r="D82" s="16" t="s">
        <v>138</v>
      </c>
      <c r="E82" s="11" t="s">
        <v>17</v>
      </c>
      <c r="F82" s="11">
        <v>8.50</v>
      </c>
      <c r="G82" s="11">
        <v>712.50</v>
      </c>
      <c r="H82" s="11">
        <v>6060</v>
      </c>
      <c r="I82" s="10">
        <f t="shared" si="6"/>
        <v>54540</v>
      </c>
      <c r="J82" s="10">
        <v>18</v>
      </c>
      <c r="K82" s="10">
        <f t="shared" si="5"/>
        <v>12825</v>
      </c>
      <c r="L82" s="15"/>
    </row>
    <row r="83" spans="1:12" ht="40.5" customHeight="1">
      <c r="A83" s="10">
        <v>80</v>
      </c>
      <c r="B83" s="11" t="s">
        <v>14</v>
      </c>
      <c r="C83" s="11" t="s">
        <v>82</v>
      </c>
      <c r="D83" s="16" t="s">
        <v>139</v>
      </c>
      <c r="E83" s="11" t="s">
        <v>17</v>
      </c>
      <c r="F83" s="11">
        <v>8.50</v>
      </c>
      <c r="G83" s="10">
        <v>449.60</v>
      </c>
      <c r="H83" s="11">
        <v>3830</v>
      </c>
      <c r="I83" s="10">
        <f t="shared" si="6"/>
        <v>34470</v>
      </c>
      <c r="J83" s="10">
        <v>18</v>
      </c>
      <c r="K83" s="10">
        <f t="shared" si="5"/>
        <v>8092.8000000000002</v>
      </c>
      <c r="L83" s="15"/>
    </row>
    <row r="84" spans="1:12" ht="40.5" customHeight="1">
      <c r="A84" s="10">
        <v>81</v>
      </c>
      <c r="B84" s="11" t="s">
        <v>85</v>
      </c>
      <c r="C84" s="11" t="s">
        <v>140</v>
      </c>
      <c r="D84" s="16" t="s">
        <v>139</v>
      </c>
      <c r="E84" s="11" t="s">
        <v>17</v>
      </c>
      <c r="F84" s="11">
        <v>8.50</v>
      </c>
      <c r="G84" s="11">
        <v>517</v>
      </c>
      <c r="H84" s="11">
        <v>6090</v>
      </c>
      <c r="I84" s="10">
        <f t="shared" si="6"/>
        <v>54810</v>
      </c>
      <c r="J84" s="10">
        <v>18</v>
      </c>
      <c r="K84" s="10">
        <f t="shared" si="5"/>
        <v>9306</v>
      </c>
      <c r="L84" s="15"/>
    </row>
    <row r="85" spans="1:12" ht="40.5" customHeight="1">
      <c r="A85" s="10">
        <v>82</v>
      </c>
      <c r="B85" s="10" t="s">
        <v>65</v>
      </c>
      <c r="C85" s="11" t="s">
        <v>141</v>
      </c>
      <c r="D85" s="11" t="s">
        <v>142</v>
      </c>
      <c r="E85" s="11" t="s">
        <v>17</v>
      </c>
      <c r="F85" s="11">
        <v>8.50</v>
      </c>
      <c r="G85" s="10">
        <v>170</v>
      </c>
      <c r="H85" s="10">
        <v>1440</v>
      </c>
      <c r="I85" s="10">
        <v>12816</v>
      </c>
      <c r="J85" s="10">
        <v>18</v>
      </c>
      <c r="K85" s="10">
        <f t="shared" si="5"/>
        <v>3060</v>
      </c>
      <c r="L85" s="15"/>
    </row>
    <row r="86" spans="1:12" ht="40.5" customHeight="1">
      <c r="A86" s="10">
        <v>83</v>
      </c>
      <c r="B86" s="11" t="s">
        <v>30</v>
      </c>
      <c r="C86" s="11" t="s">
        <v>49</v>
      </c>
      <c r="D86" s="10" t="s">
        <v>143</v>
      </c>
      <c r="E86" s="11" t="s">
        <v>17</v>
      </c>
      <c r="F86" s="11">
        <v>8.30</v>
      </c>
      <c r="G86" s="10">
        <v>100</v>
      </c>
      <c r="H86" s="10">
        <v>830</v>
      </c>
      <c r="I86" s="10">
        <v>7553</v>
      </c>
      <c r="J86" s="10">
        <v>18</v>
      </c>
      <c r="K86" s="10">
        <f t="shared" si="5"/>
        <v>1800</v>
      </c>
      <c r="L86" s="15"/>
    </row>
    <row r="87" spans="1:12" ht="40.5" customHeight="1">
      <c r="A87" s="10">
        <v>84</v>
      </c>
      <c r="B87" s="11" t="s">
        <v>30</v>
      </c>
      <c r="C87" s="11" t="s">
        <v>49</v>
      </c>
      <c r="D87" s="10" t="s">
        <v>144</v>
      </c>
      <c r="E87" s="11" t="s">
        <v>17</v>
      </c>
      <c r="F87" s="11">
        <v>8.30</v>
      </c>
      <c r="G87" s="10">
        <v>68.60</v>
      </c>
      <c r="H87" s="10">
        <v>570</v>
      </c>
      <c r="I87" s="10">
        <v>5187</v>
      </c>
      <c r="J87" s="10">
        <v>18</v>
      </c>
      <c r="K87" s="10">
        <f t="shared" si="5"/>
        <v>1234.8</v>
      </c>
      <c r="L87" s="15"/>
    </row>
    <row r="88" spans="1:12" ht="40.5" customHeight="1">
      <c r="A88" s="10">
        <v>85</v>
      </c>
      <c r="B88" s="11" t="s">
        <v>30</v>
      </c>
      <c r="C88" s="11" t="s">
        <v>49</v>
      </c>
      <c r="D88" s="10" t="s">
        <v>145</v>
      </c>
      <c r="E88" s="11" t="s">
        <v>17</v>
      </c>
      <c r="F88" s="11">
        <v>8.30</v>
      </c>
      <c r="G88" s="10">
        <v>204.80</v>
      </c>
      <c r="H88" s="10">
        <v>1700</v>
      </c>
      <c r="I88" s="10">
        <v>15470</v>
      </c>
      <c r="J88" s="10">
        <v>18</v>
      </c>
      <c r="K88" s="10">
        <v>3686.40</v>
      </c>
      <c r="L88" s="15"/>
    </row>
    <row r="89" spans="1:12" ht="40.5" customHeight="1">
      <c r="A89" s="10">
        <v>86</v>
      </c>
      <c r="B89" s="11" t="s">
        <v>30</v>
      </c>
      <c r="C89" s="11" t="s">
        <v>49</v>
      </c>
      <c r="D89" s="10" t="s">
        <v>146</v>
      </c>
      <c r="E89" s="11" t="s">
        <v>17</v>
      </c>
      <c r="F89" s="11">
        <v>8.30</v>
      </c>
      <c r="G89" s="10">
        <v>384.30</v>
      </c>
      <c r="H89" s="10">
        <v>3190</v>
      </c>
      <c r="I89" s="10">
        <v>29029</v>
      </c>
      <c r="J89" s="10">
        <v>18</v>
      </c>
      <c r="K89" s="10">
        <f t="shared" si="5"/>
        <v>6917.4000000000005</v>
      </c>
      <c r="L89" s="15"/>
    </row>
    <row r="90" spans="1:12" ht="40.5" customHeight="1">
      <c r="A90" s="10">
        <v>87</v>
      </c>
      <c r="B90" s="11" t="s">
        <v>30</v>
      </c>
      <c r="C90" s="11" t="s">
        <v>49</v>
      </c>
      <c r="D90" s="10" t="s">
        <v>147</v>
      </c>
      <c r="E90" s="11" t="s">
        <v>17</v>
      </c>
      <c r="F90" s="11">
        <v>8.30</v>
      </c>
      <c r="G90" s="10">
        <v>300</v>
      </c>
      <c r="H90" s="10">
        <v>2490</v>
      </c>
      <c r="I90" s="10">
        <v>22659</v>
      </c>
      <c r="J90" s="10">
        <v>18</v>
      </c>
      <c r="K90" s="10">
        <f t="shared" si="5"/>
        <v>5400</v>
      </c>
      <c r="L90" s="15"/>
    </row>
    <row r="91" spans="1:12" ht="40.5" customHeight="1">
      <c r="A91" s="10">
        <v>88</v>
      </c>
      <c r="B91" s="11" t="s">
        <v>30</v>
      </c>
      <c r="C91" s="11" t="s">
        <v>49</v>
      </c>
      <c r="D91" s="10" t="s">
        <v>148</v>
      </c>
      <c r="E91" s="11" t="s">
        <v>17</v>
      </c>
      <c r="F91" s="11">
        <v>8.30</v>
      </c>
      <c r="G91" s="10">
        <v>108.40</v>
      </c>
      <c r="H91" s="10">
        <v>900</v>
      </c>
      <c r="I91" s="10">
        <v>8910</v>
      </c>
      <c r="J91" s="10">
        <v>18</v>
      </c>
      <c r="K91" s="10">
        <f t="shared" si="5"/>
        <v>1951.2</v>
      </c>
      <c r="L91" s="15"/>
    </row>
    <row r="92" spans="1:12" ht="40.5" customHeight="1">
      <c r="A92" s="10">
        <v>89</v>
      </c>
      <c r="B92" s="11" t="s">
        <v>30</v>
      </c>
      <c r="C92" s="11" t="s">
        <v>49</v>
      </c>
      <c r="D92" s="10" t="s">
        <v>149</v>
      </c>
      <c r="E92" s="11" t="s">
        <v>17</v>
      </c>
      <c r="F92" s="11">
        <v>8.30</v>
      </c>
      <c r="G92" s="10">
        <v>103</v>
      </c>
      <c r="H92" s="10">
        <v>858</v>
      </c>
      <c r="I92" s="10">
        <v>7644</v>
      </c>
      <c r="J92" s="10">
        <v>18</v>
      </c>
      <c r="K92" s="10">
        <f t="shared" si="5"/>
        <v>1854</v>
      </c>
      <c r="L92" s="15"/>
    </row>
    <row r="93" spans="1:12" ht="40.5" customHeight="1">
      <c r="A93" s="10">
        <v>90</v>
      </c>
      <c r="B93" s="11" t="s">
        <v>30</v>
      </c>
      <c r="C93" s="11" t="s">
        <v>49</v>
      </c>
      <c r="D93" s="10" t="s">
        <v>150</v>
      </c>
      <c r="E93" s="11" t="s">
        <v>17</v>
      </c>
      <c r="F93" s="11">
        <v>8.30</v>
      </c>
      <c r="G93" s="10">
        <v>249</v>
      </c>
      <c r="H93" s="10">
        <v>2740</v>
      </c>
      <c r="I93" s="10">
        <v>18460</v>
      </c>
      <c r="J93" s="10">
        <v>18</v>
      </c>
      <c r="K93" s="10">
        <f t="shared" si="5"/>
        <v>4482</v>
      </c>
      <c r="L93" s="15"/>
    </row>
    <row r="94" spans="1:12" ht="40.5" customHeight="1">
      <c r="A94" s="10">
        <v>91</v>
      </c>
      <c r="B94" s="11" t="s">
        <v>30</v>
      </c>
      <c r="C94" s="11" t="s">
        <v>49</v>
      </c>
      <c r="D94" s="10" t="s">
        <v>151</v>
      </c>
      <c r="E94" s="11" t="s">
        <v>17</v>
      </c>
      <c r="F94" s="11">
        <v>8.30</v>
      </c>
      <c r="G94" s="10">
        <v>860</v>
      </c>
      <c r="H94" s="10">
        <v>7140</v>
      </c>
      <c r="I94" s="10">
        <v>63609</v>
      </c>
      <c r="J94" s="10">
        <v>18</v>
      </c>
      <c r="K94" s="10">
        <f t="shared" si="5"/>
        <v>15480</v>
      </c>
      <c r="L94" s="15"/>
    </row>
    <row r="95" spans="1:12" ht="40.5" customHeight="1">
      <c r="A95" s="10">
        <v>92</v>
      </c>
      <c r="B95" s="11" t="s">
        <v>30</v>
      </c>
      <c r="C95" s="11" t="s">
        <v>49</v>
      </c>
      <c r="D95" s="10" t="s">
        <v>152</v>
      </c>
      <c r="E95" s="11" t="s">
        <v>17</v>
      </c>
      <c r="F95" s="11">
        <v>8.30</v>
      </c>
      <c r="G95" s="10">
        <v>199</v>
      </c>
      <c r="H95" s="10">
        <v>1650</v>
      </c>
      <c r="I95" s="10">
        <v>14685</v>
      </c>
      <c r="J95" s="10">
        <v>18</v>
      </c>
      <c r="K95" s="10">
        <f t="shared" si="5"/>
        <v>3582</v>
      </c>
      <c r="L95" s="15"/>
    </row>
    <row r="96" spans="1:12" ht="40.5" customHeight="1">
      <c r="A96" s="10">
        <v>93</v>
      </c>
      <c r="B96" s="11" t="s">
        <v>153</v>
      </c>
      <c r="C96" s="11" t="s">
        <v>154</v>
      </c>
      <c r="D96" s="10" t="s">
        <v>155</v>
      </c>
      <c r="E96" s="11" t="s">
        <v>17</v>
      </c>
      <c r="F96" s="11">
        <v>8.50</v>
      </c>
      <c r="G96" s="10">
        <v>2500</v>
      </c>
      <c r="H96" s="10">
        <v>213000</v>
      </c>
      <c r="I96" s="10">
        <v>189570</v>
      </c>
      <c r="J96" s="10">
        <v>18</v>
      </c>
      <c r="K96" s="10">
        <f t="shared" si="5"/>
        <v>45000</v>
      </c>
      <c r="L96" s="15"/>
    </row>
    <row r="97" spans="1:12" ht="40.5" customHeight="1">
      <c r="A97" s="10">
        <v>94</v>
      </c>
      <c r="B97" s="11" t="s">
        <v>14</v>
      </c>
      <c r="C97" s="11" t="s">
        <v>156</v>
      </c>
      <c r="D97" s="10" t="s">
        <v>157</v>
      </c>
      <c r="E97" s="11" t="s">
        <v>17</v>
      </c>
      <c r="F97" s="11">
        <v>8.50</v>
      </c>
      <c r="G97" s="10">
        <v>110</v>
      </c>
      <c r="H97" s="10">
        <v>960</v>
      </c>
      <c r="I97" s="10">
        <v>8640</v>
      </c>
      <c r="J97" s="10">
        <v>18</v>
      </c>
      <c r="K97" s="10">
        <f t="shared" si="5"/>
        <v>1980</v>
      </c>
      <c r="L97" s="15"/>
    </row>
    <row r="98" spans="1:12" ht="40.5" customHeight="1">
      <c r="A98" s="10">
        <v>95</v>
      </c>
      <c r="B98" s="11" t="s">
        <v>25</v>
      </c>
      <c r="C98" s="11" t="s">
        <v>158</v>
      </c>
      <c r="D98" s="10" t="s">
        <v>159</v>
      </c>
      <c r="E98" s="11" t="s">
        <v>17</v>
      </c>
      <c r="F98" s="11">
        <v>8.50</v>
      </c>
      <c r="G98" s="10">
        <v>73.90</v>
      </c>
      <c r="H98" s="10">
        <v>630</v>
      </c>
      <c r="I98" s="10">
        <v>5544</v>
      </c>
      <c r="J98" s="10">
        <v>18</v>
      </c>
      <c r="K98" s="10">
        <f t="shared" si="5"/>
        <v>1330.2</v>
      </c>
      <c r="L98" s="15"/>
    </row>
    <row r="99" spans="1:12" ht="40.5" customHeight="1">
      <c r="A99" s="10">
        <v>96</v>
      </c>
      <c r="B99" s="11" t="s">
        <v>25</v>
      </c>
      <c r="C99" s="11" t="s">
        <v>158</v>
      </c>
      <c r="D99" s="10" t="s">
        <v>160</v>
      </c>
      <c r="E99" s="11" t="s">
        <v>17</v>
      </c>
      <c r="F99" s="11">
        <v>8.50</v>
      </c>
      <c r="G99" s="10">
        <v>78.90</v>
      </c>
      <c r="H99" s="10">
        <v>660</v>
      </c>
      <c r="I99" s="10">
        <v>5808</v>
      </c>
      <c r="J99" s="10">
        <v>18</v>
      </c>
      <c r="K99" s="10">
        <f t="shared" si="5"/>
        <v>1420.2</v>
      </c>
      <c r="L99" s="15"/>
    </row>
    <row r="100" spans="1:12" ht="40.5" customHeight="1">
      <c r="A100" s="10">
        <v>97</v>
      </c>
      <c r="B100" s="11" t="s">
        <v>25</v>
      </c>
      <c r="C100" s="11" t="s">
        <v>158</v>
      </c>
      <c r="D100" s="10" t="s">
        <v>161</v>
      </c>
      <c r="E100" s="11" t="s">
        <v>17</v>
      </c>
      <c r="F100" s="11">
        <v>8.50</v>
      </c>
      <c r="G100" s="10">
        <v>93.70</v>
      </c>
      <c r="H100" s="10">
        <v>800</v>
      </c>
      <c r="I100" s="10">
        <v>7040</v>
      </c>
      <c r="J100" s="10">
        <v>18</v>
      </c>
      <c r="K100" s="10">
        <f t="shared" si="5"/>
        <v>1686.6000000000001</v>
      </c>
      <c r="L100" s="15"/>
    </row>
    <row r="101" spans="1:12" ht="40.5" customHeight="1">
      <c r="A101" s="10">
        <v>98</v>
      </c>
      <c r="B101" s="11" t="s">
        <v>162</v>
      </c>
      <c r="C101" s="11" t="s">
        <v>163</v>
      </c>
      <c r="D101" s="16" t="s">
        <v>164</v>
      </c>
      <c r="E101" s="11" t="s">
        <v>17</v>
      </c>
      <c r="F101" s="11">
        <v>8.30</v>
      </c>
      <c r="G101" s="16">
        <v>300</v>
      </c>
      <c r="H101" s="10">
        <f>83*30</f>
        <v>2490</v>
      </c>
      <c r="I101" s="10">
        <f>H101*9</f>
        <v>22410</v>
      </c>
      <c r="J101" s="10">
        <v>18</v>
      </c>
      <c r="K101" s="10">
        <f t="shared" si="5"/>
        <v>5400</v>
      </c>
      <c r="L101" s="15"/>
    </row>
    <row r="102" spans="1:12" ht="40.5" customHeight="1">
      <c r="A102" s="10">
        <v>99</v>
      </c>
      <c r="B102" s="11" t="s">
        <v>162</v>
      </c>
      <c r="C102" s="11" t="s">
        <v>163</v>
      </c>
      <c r="D102" s="16" t="s">
        <v>165</v>
      </c>
      <c r="E102" s="11" t="s">
        <v>17</v>
      </c>
      <c r="F102" s="11">
        <v>8.30</v>
      </c>
      <c r="G102" s="16">
        <v>220</v>
      </c>
      <c r="H102" s="10">
        <f>61*30</f>
        <v>1830</v>
      </c>
      <c r="I102" s="10">
        <f>H102*9</f>
        <v>16470</v>
      </c>
      <c r="J102" s="10">
        <v>18</v>
      </c>
      <c r="K102" s="10">
        <f t="shared" si="5"/>
        <v>3960</v>
      </c>
      <c r="L102" s="15"/>
    </row>
    <row r="103" spans="1:12" ht="40.5" customHeight="1">
      <c r="A103" s="10">
        <v>100</v>
      </c>
      <c r="B103" s="11" t="s">
        <v>162</v>
      </c>
      <c r="C103" s="11" t="s">
        <v>163</v>
      </c>
      <c r="D103" s="16" t="s">
        <v>166</v>
      </c>
      <c r="E103" s="11" t="s">
        <v>17</v>
      </c>
      <c r="F103" s="11">
        <v>8.30</v>
      </c>
      <c r="G103" s="16">
        <v>230</v>
      </c>
      <c r="H103" s="10">
        <f>64*30</f>
        <v>1920</v>
      </c>
      <c r="I103" s="10">
        <f>H103*9</f>
        <v>17280</v>
      </c>
      <c r="J103" s="10">
        <v>18</v>
      </c>
      <c r="K103" s="10">
        <f t="shared" si="5"/>
        <v>4140</v>
      </c>
      <c r="L103" s="15"/>
    </row>
    <row r="104" spans="1:12" ht="40.5" customHeight="1">
      <c r="A104" s="10">
        <v>101</v>
      </c>
      <c r="B104" s="11" t="s">
        <v>162</v>
      </c>
      <c r="C104" s="11" t="s">
        <v>163</v>
      </c>
      <c r="D104" s="16" t="s">
        <v>167</v>
      </c>
      <c r="E104" s="11" t="s">
        <v>17</v>
      </c>
      <c r="F104" s="11">
        <v>8.30</v>
      </c>
      <c r="G104" s="16">
        <v>117</v>
      </c>
      <c r="H104" s="10">
        <f>33*30</f>
        <v>990</v>
      </c>
      <c r="I104" s="10">
        <f>H104*9</f>
        <v>8910</v>
      </c>
      <c r="J104" s="10">
        <v>18</v>
      </c>
      <c r="K104" s="10">
        <f t="shared" si="5"/>
        <v>2106</v>
      </c>
      <c r="L104" s="15"/>
    </row>
    <row r="105" spans="1:12" ht="40.5" customHeight="1">
      <c r="A105" s="10">
        <v>102</v>
      </c>
      <c r="B105" s="11" t="s">
        <v>162</v>
      </c>
      <c r="C105" s="11" t="s">
        <v>168</v>
      </c>
      <c r="D105" s="10" t="s">
        <v>169</v>
      </c>
      <c r="E105" s="11" t="s">
        <v>17</v>
      </c>
      <c r="F105" s="11">
        <v>8.30</v>
      </c>
      <c r="G105" s="10">
        <v>80</v>
      </c>
      <c r="H105" s="10">
        <f>23*30</f>
        <v>690</v>
      </c>
      <c r="I105" s="10">
        <f>H105*9</f>
        <v>6210</v>
      </c>
      <c r="J105" s="10">
        <v>18</v>
      </c>
      <c r="K105" s="10">
        <f t="shared" si="5"/>
        <v>1440</v>
      </c>
      <c r="L105" s="15"/>
    </row>
    <row r="106" spans="1:12" ht="40.5" customHeight="1">
      <c r="A106" s="10">
        <v>103</v>
      </c>
      <c r="B106" s="11" t="s">
        <v>25</v>
      </c>
      <c r="C106" s="11" t="s">
        <v>170</v>
      </c>
      <c r="D106" s="10" t="s">
        <v>171</v>
      </c>
      <c r="E106" s="11" t="s">
        <v>17</v>
      </c>
      <c r="F106" s="11">
        <v>8.50</v>
      </c>
      <c r="G106" s="10">
        <v>3000</v>
      </c>
      <c r="H106" s="10">
        <v>25500</v>
      </c>
      <c r="I106" s="10">
        <v>229500</v>
      </c>
      <c r="J106" s="10">
        <v>18</v>
      </c>
      <c r="K106" s="10">
        <f t="shared" si="5"/>
        <v>54000</v>
      </c>
      <c r="L106" s="15"/>
    </row>
    <row r="107" spans="1:12" ht="40.5" customHeight="1">
      <c r="A107" s="10">
        <v>104</v>
      </c>
      <c r="B107" s="11" t="s">
        <v>172</v>
      </c>
      <c r="C107" s="11" t="s">
        <v>173</v>
      </c>
      <c r="D107" s="10" t="s">
        <v>174</v>
      </c>
      <c r="E107" s="11" t="s">
        <v>17</v>
      </c>
      <c r="F107" s="11">
        <v>8.50</v>
      </c>
      <c r="G107" s="10">
        <v>133</v>
      </c>
      <c r="H107" s="10">
        <v>1130</v>
      </c>
      <c r="I107" s="10">
        <v>9948</v>
      </c>
      <c r="J107" s="10">
        <v>18</v>
      </c>
      <c r="K107" s="10">
        <f t="shared" si="5"/>
        <v>2394</v>
      </c>
      <c r="L107" s="15"/>
    </row>
    <row r="108" spans="1:12" ht="40.5" customHeight="1">
      <c r="A108" s="10">
        <v>105</v>
      </c>
      <c r="B108" s="11" t="s">
        <v>14</v>
      </c>
      <c r="C108" s="11" t="s">
        <v>175</v>
      </c>
      <c r="D108" s="16" t="s">
        <v>176</v>
      </c>
      <c r="E108" s="11" t="s">
        <v>17</v>
      </c>
      <c r="F108" s="11">
        <v>8.50</v>
      </c>
      <c r="G108" s="17">
        <v>2537.40</v>
      </c>
      <c r="H108" s="17">
        <f t="shared" si="7" ref="H108:H164">G108*8.5</f>
        <v>21567.900000000001</v>
      </c>
      <c r="I108" s="10">
        <f>H108*8.6</f>
        <v>185483.94</v>
      </c>
      <c r="J108" s="10">
        <v>18</v>
      </c>
      <c r="K108" s="10">
        <f>G108*J108</f>
        <v>45673.200000000004</v>
      </c>
      <c r="L108" s="15"/>
    </row>
    <row r="109" spans="1:12" ht="40.5" customHeight="1">
      <c r="A109" s="10">
        <v>106</v>
      </c>
      <c r="B109" s="11" t="s">
        <v>14</v>
      </c>
      <c r="C109" s="11" t="s">
        <v>175</v>
      </c>
      <c r="D109" s="16" t="s">
        <v>177</v>
      </c>
      <c r="E109" s="11" t="s">
        <v>17</v>
      </c>
      <c r="F109" s="11">
        <v>8.50</v>
      </c>
      <c r="G109" s="17">
        <v>106.20</v>
      </c>
      <c r="H109" s="17">
        <f t="shared" si="7"/>
        <v>902.70000000000005</v>
      </c>
      <c r="I109" s="10">
        <f t="shared" si="8" ref="I109:I165">H109*8.6</f>
        <v>7763.2200000000003</v>
      </c>
      <c r="J109" s="10">
        <v>18</v>
      </c>
      <c r="K109" s="10">
        <f t="shared" si="9" ref="K109:K165">G109*J109</f>
        <v>1911.6000000000001</v>
      </c>
      <c r="L109" s="15"/>
    </row>
    <row r="110" spans="1:12" ht="40.5" customHeight="1">
      <c r="A110" s="10">
        <v>107</v>
      </c>
      <c r="B110" s="11" t="s">
        <v>14</v>
      </c>
      <c r="C110" s="11" t="s">
        <v>175</v>
      </c>
      <c r="D110" s="16" t="s">
        <v>178</v>
      </c>
      <c r="E110" s="11" t="s">
        <v>17</v>
      </c>
      <c r="F110" s="11">
        <v>8.50</v>
      </c>
      <c r="G110" s="17">
        <v>101.50</v>
      </c>
      <c r="H110" s="17">
        <f t="shared" si="7"/>
        <v>862.75</v>
      </c>
      <c r="I110" s="10">
        <f t="shared" si="8"/>
        <v>7419.6499999999996</v>
      </c>
      <c r="J110" s="10">
        <v>18</v>
      </c>
      <c r="K110" s="10">
        <f t="shared" si="9"/>
        <v>1827</v>
      </c>
      <c r="L110" s="15"/>
    </row>
    <row r="111" spans="1:12" ht="40.5" customHeight="1">
      <c r="A111" s="10">
        <v>108</v>
      </c>
      <c r="B111" s="11" t="s">
        <v>14</v>
      </c>
      <c r="C111" s="11" t="s">
        <v>175</v>
      </c>
      <c r="D111" s="16" t="s">
        <v>179</v>
      </c>
      <c r="E111" s="11" t="s">
        <v>17</v>
      </c>
      <c r="F111" s="11">
        <v>8.50</v>
      </c>
      <c r="G111" s="17">
        <v>157.20</v>
      </c>
      <c r="H111" s="17">
        <f t="shared" si="7"/>
        <v>1336.1999999999998</v>
      </c>
      <c r="I111" s="10">
        <f t="shared" si="8"/>
        <v>11491.319999999998</v>
      </c>
      <c r="J111" s="10">
        <v>18</v>
      </c>
      <c r="K111" s="10">
        <f t="shared" si="9"/>
        <v>2829.5999999999999</v>
      </c>
      <c r="L111" s="15"/>
    </row>
    <row r="112" spans="1:12" ht="40.5" customHeight="1">
      <c r="A112" s="10">
        <v>109</v>
      </c>
      <c r="B112" s="11" t="s">
        <v>14</v>
      </c>
      <c r="C112" s="11" t="s">
        <v>175</v>
      </c>
      <c r="D112" s="16" t="s">
        <v>180</v>
      </c>
      <c r="E112" s="11" t="s">
        <v>17</v>
      </c>
      <c r="F112" s="11">
        <v>8.50</v>
      </c>
      <c r="G112" s="17">
        <v>89</v>
      </c>
      <c r="H112" s="17">
        <f t="shared" si="7"/>
        <v>756.5</v>
      </c>
      <c r="I112" s="10">
        <f t="shared" si="8"/>
        <v>6505.8999999999996</v>
      </c>
      <c r="J112" s="10">
        <v>18</v>
      </c>
      <c r="K112" s="10">
        <f t="shared" si="9"/>
        <v>1602</v>
      </c>
      <c r="L112" s="15"/>
    </row>
    <row r="113" spans="1:12" ht="40.5" customHeight="1">
      <c r="A113" s="10">
        <v>110</v>
      </c>
      <c r="B113" s="11" t="s">
        <v>14</v>
      </c>
      <c r="C113" s="11" t="s">
        <v>175</v>
      </c>
      <c r="D113" s="16" t="s">
        <v>181</v>
      </c>
      <c r="E113" s="11" t="s">
        <v>17</v>
      </c>
      <c r="F113" s="11">
        <v>8.50</v>
      </c>
      <c r="G113" s="17">
        <v>116</v>
      </c>
      <c r="H113" s="17">
        <f t="shared" si="7"/>
        <v>986</v>
      </c>
      <c r="I113" s="10">
        <f t="shared" si="8"/>
        <v>8479.6000000000004</v>
      </c>
      <c r="J113" s="10">
        <v>18</v>
      </c>
      <c r="K113" s="10">
        <f t="shared" si="9"/>
        <v>2088</v>
      </c>
      <c r="L113" s="15"/>
    </row>
    <row r="114" spans="1:12" ht="40.5" customHeight="1">
      <c r="A114" s="10">
        <v>111</v>
      </c>
      <c r="B114" s="11" t="s">
        <v>14</v>
      </c>
      <c r="C114" s="11" t="s">
        <v>175</v>
      </c>
      <c r="D114" s="16" t="s">
        <v>182</v>
      </c>
      <c r="E114" s="11" t="s">
        <v>17</v>
      </c>
      <c r="F114" s="11">
        <v>8.50</v>
      </c>
      <c r="G114" s="17">
        <v>159.30</v>
      </c>
      <c r="H114" s="17">
        <f t="shared" si="7"/>
        <v>1354.0500000000002</v>
      </c>
      <c r="I114" s="10">
        <f t="shared" si="8"/>
        <v>11644.830000000002</v>
      </c>
      <c r="J114" s="10">
        <v>18</v>
      </c>
      <c r="K114" s="10">
        <f t="shared" si="9"/>
        <v>2867.4000000000001</v>
      </c>
      <c r="L114" s="15"/>
    </row>
    <row r="115" spans="1:12" ht="40.5" customHeight="1">
      <c r="A115" s="10">
        <v>112</v>
      </c>
      <c r="B115" s="11" t="s">
        <v>14</v>
      </c>
      <c r="C115" s="11" t="s">
        <v>175</v>
      </c>
      <c r="D115" s="16" t="s">
        <v>183</v>
      </c>
      <c r="E115" s="11" t="s">
        <v>17</v>
      </c>
      <c r="F115" s="11">
        <v>8.50</v>
      </c>
      <c r="G115" s="17">
        <v>128</v>
      </c>
      <c r="H115" s="17">
        <f t="shared" si="7"/>
        <v>1088</v>
      </c>
      <c r="I115" s="10">
        <f t="shared" si="8"/>
        <v>9356.7999999999993</v>
      </c>
      <c r="J115" s="10">
        <v>18</v>
      </c>
      <c r="K115" s="10">
        <f t="shared" si="9"/>
        <v>2304</v>
      </c>
      <c r="L115" s="15"/>
    </row>
    <row r="116" spans="1:12" ht="40.5" customHeight="1">
      <c r="A116" s="10">
        <v>113</v>
      </c>
      <c r="B116" s="11" t="s">
        <v>14</v>
      </c>
      <c r="C116" s="11" t="s">
        <v>175</v>
      </c>
      <c r="D116" s="16" t="s">
        <v>184</v>
      </c>
      <c r="E116" s="11" t="s">
        <v>17</v>
      </c>
      <c r="F116" s="11">
        <v>8.50</v>
      </c>
      <c r="G116" s="17">
        <v>121.50</v>
      </c>
      <c r="H116" s="17">
        <f t="shared" si="7"/>
        <v>1032.75</v>
      </c>
      <c r="I116" s="10">
        <f t="shared" si="8"/>
        <v>8881.6499999999996</v>
      </c>
      <c r="J116" s="10">
        <v>18</v>
      </c>
      <c r="K116" s="10">
        <f t="shared" si="9"/>
        <v>2187</v>
      </c>
      <c r="L116" s="15"/>
    </row>
    <row r="117" spans="1:12" ht="40.5" customHeight="1">
      <c r="A117" s="10">
        <v>114</v>
      </c>
      <c r="B117" s="11" t="s">
        <v>14</v>
      </c>
      <c r="C117" s="11" t="s">
        <v>175</v>
      </c>
      <c r="D117" s="18" t="s">
        <v>185</v>
      </c>
      <c r="E117" s="11" t="s">
        <v>17</v>
      </c>
      <c r="F117" s="11">
        <v>8.50</v>
      </c>
      <c r="G117" s="17">
        <v>97.40</v>
      </c>
      <c r="H117" s="17">
        <f t="shared" si="7"/>
        <v>827.90000000000009</v>
      </c>
      <c r="I117" s="10">
        <f t="shared" si="8"/>
        <v>7119.9400000000005</v>
      </c>
      <c r="J117" s="10">
        <v>18</v>
      </c>
      <c r="K117" s="10">
        <f t="shared" si="9"/>
        <v>1753.2</v>
      </c>
      <c r="L117" s="15"/>
    </row>
    <row r="118" spans="1:12" ht="40.5" customHeight="1">
      <c r="A118" s="10">
        <v>115</v>
      </c>
      <c r="B118" s="11" t="s">
        <v>14</v>
      </c>
      <c r="C118" s="11" t="s">
        <v>175</v>
      </c>
      <c r="D118" s="16" t="s">
        <v>186</v>
      </c>
      <c r="E118" s="11" t="s">
        <v>17</v>
      </c>
      <c r="F118" s="11">
        <v>8.50</v>
      </c>
      <c r="G118" s="17">
        <v>206.40</v>
      </c>
      <c r="H118" s="17">
        <f t="shared" si="7"/>
        <v>1754.4000000000001</v>
      </c>
      <c r="I118" s="10">
        <f t="shared" si="8"/>
        <v>15087.84</v>
      </c>
      <c r="J118" s="10">
        <v>18</v>
      </c>
      <c r="K118" s="10">
        <f t="shared" si="9"/>
        <v>3715.2000000000003</v>
      </c>
      <c r="L118" s="15"/>
    </row>
    <row r="119" spans="1:12" ht="40.5" customHeight="1">
      <c r="A119" s="10">
        <v>116</v>
      </c>
      <c r="B119" s="11" t="s">
        <v>14</v>
      </c>
      <c r="C119" s="11" t="s">
        <v>175</v>
      </c>
      <c r="D119" s="16" t="s">
        <v>187</v>
      </c>
      <c r="E119" s="11" t="s">
        <v>17</v>
      </c>
      <c r="F119" s="11">
        <v>8.50</v>
      </c>
      <c r="G119" s="17">
        <v>136.50</v>
      </c>
      <c r="H119" s="17">
        <f t="shared" si="7"/>
        <v>1160.25</v>
      </c>
      <c r="I119" s="10">
        <f t="shared" si="8"/>
        <v>9978.1499999999996</v>
      </c>
      <c r="J119" s="10">
        <v>18</v>
      </c>
      <c r="K119" s="10">
        <f t="shared" si="9"/>
        <v>2457</v>
      </c>
      <c r="L119" s="15"/>
    </row>
    <row r="120" spans="1:12" ht="40.5" customHeight="1">
      <c r="A120" s="10">
        <v>117</v>
      </c>
      <c r="B120" s="11" t="s">
        <v>14</v>
      </c>
      <c r="C120" s="11" t="s">
        <v>175</v>
      </c>
      <c r="D120" s="16" t="s">
        <v>188</v>
      </c>
      <c r="E120" s="11" t="s">
        <v>17</v>
      </c>
      <c r="F120" s="11">
        <v>8.50</v>
      </c>
      <c r="G120" s="17">
        <v>54.20</v>
      </c>
      <c r="H120" s="17">
        <f t="shared" si="7"/>
        <v>460.70000000000005</v>
      </c>
      <c r="I120" s="10">
        <f t="shared" si="8"/>
        <v>3962.0200000000004</v>
      </c>
      <c r="J120" s="10">
        <v>18</v>
      </c>
      <c r="K120" s="10">
        <f t="shared" si="9"/>
        <v>975.60000000000002</v>
      </c>
      <c r="L120" s="15"/>
    </row>
    <row r="121" spans="1:12" ht="40.5" customHeight="1">
      <c r="A121" s="10">
        <v>118</v>
      </c>
      <c r="B121" s="11" t="s">
        <v>14</v>
      </c>
      <c r="C121" s="11" t="s">
        <v>175</v>
      </c>
      <c r="D121" s="16" t="s">
        <v>189</v>
      </c>
      <c r="E121" s="11" t="s">
        <v>17</v>
      </c>
      <c r="F121" s="11">
        <v>8.50</v>
      </c>
      <c r="G121" s="17">
        <v>162.60</v>
      </c>
      <c r="H121" s="17">
        <f t="shared" si="7"/>
        <v>1382.0999999999999</v>
      </c>
      <c r="I121" s="10">
        <f t="shared" si="8"/>
        <v>11886.059999999999</v>
      </c>
      <c r="J121" s="10">
        <v>18</v>
      </c>
      <c r="K121" s="10">
        <f t="shared" si="9"/>
        <v>2926.7999999999997</v>
      </c>
      <c r="L121" s="15"/>
    </row>
    <row r="122" spans="1:12" ht="40.5" customHeight="1">
      <c r="A122" s="10">
        <v>119</v>
      </c>
      <c r="B122" s="11" t="s">
        <v>14</v>
      </c>
      <c r="C122" s="11" t="s">
        <v>175</v>
      </c>
      <c r="D122" s="16" t="s">
        <v>190</v>
      </c>
      <c r="E122" s="11" t="s">
        <v>17</v>
      </c>
      <c r="F122" s="11">
        <v>8.50</v>
      </c>
      <c r="G122" s="17">
        <v>28.60</v>
      </c>
      <c r="H122" s="17">
        <f t="shared" si="7"/>
        <v>243.10000000000002</v>
      </c>
      <c r="I122" s="10">
        <f t="shared" si="8"/>
        <v>2090.6600000000003</v>
      </c>
      <c r="J122" s="10">
        <v>18</v>
      </c>
      <c r="K122" s="10">
        <f t="shared" si="9"/>
        <v>514.80000000000007</v>
      </c>
      <c r="L122" s="15"/>
    </row>
    <row r="123" spans="1:12" ht="40.5" customHeight="1">
      <c r="A123" s="10">
        <v>120</v>
      </c>
      <c r="B123" s="11" t="s">
        <v>14</v>
      </c>
      <c r="C123" s="11" t="s">
        <v>175</v>
      </c>
      <c r="D123" s="16" t="s">
        <v>191</v>
      </c>
      <c r="E123" s="11" t="s">
        <v>17</v>
      </c>
      <c r="F123" s="11">
        <v>8.50</v>
      </c>
      <c r="G123" s="17">
        <v>97.40</v>
      </c>
      <c r="H123" s="17">
        <f t="shared" si="7"/>
        <v>827.90000000000009</v>
      </c>
      <c r="I123" s="10">
        <f t="shared" si="8"/>
        <v>7119.9400000000005</v>
      </c>
      <c r="J123" s="10">
        <v>18</v>
      </c>
      <c r="K123" s="10">
        <f t="shared" si="9"/>
        <v>1753.2</v>
      </c>
      <c r="L123" s="15"/>
    </row>
    <row r="124" spans="1:12" ht="40.5" customHeight="1">
      <c r="A124" s="10">
        <v>121</v>
      </c>
      <c r="B124" s="11" t="s">
        <v>14</v>
      </c>
      <c r="C124" s="11" t="s">
        <v>175</v>
      </c>
      <c r="D124" s="16" t="s">
        <v>192</v>
      </c>
      <c r="E124" s="11" t="s">
        <v>17</v>
      </c>
      <c r="F124" s="11">
        <v>8.50</v>
      </c>
      <c r="G124" s="17">
        <v>151.60</v>
      </c>
      <c r="H124" s="17">
        <f t="shared" si="7"/>
        <v>1288.5999999999999</v>
      </c>
      <c r="I124" s="10">
        <f t="shared" si="8"/>
        <v>11081.959999999999</v>
      </c>
      <c r="J124" s="10">
        <v>18</v>
      </c>
      <c r="K124" s="10">
        <f t="shared" si="9"/>
        <v>2728.7999999999997</v>
      </c>
      <c r="L124" s="15"/>
    </row>
    <row r="125" spans="1:12" ht="40.5" customHeight="1">
      <c r="A125" s="10">
        <v>122</v>
      </c>
      <c r="B125" s="11" t="s">
        <v>14</v>
      </c>
      <c r="C125" s="11" t="s">
        <v>175</v>
      </c>
      <c r="D125" s="16" t="s">
        <v>193</v>
      </c>
      <c r="E125" s="11" t="s">
        <v>17</v>
      </c>
      <c r="F125" s="11">
        <v>8.50</v>
      </c>
      <c r="G125" s="17">
        <v>148.90</v>
      </c>
      <c r="H125" s="17">
        <f t="shared" si="7"/>
        <v>1265.6500000000001</v>
      </c>
      <c r="I125" s="10">
        <f t="shared" si="8"/>
        <v>10884.59</v>
      </c>
      <c r="J125" s="10">
        <v>18</v>
      </c>
      <c r="K125" s="10">
        <f t="shared" si="9"/>
        <v>2680.2000000000003</v>
      </c>
      <c r="L125" s="15"/>
    </row>
    <row r="126" spans="1:12" ht="40.5" customHeight="1">
      <c r="A126" s="10">
        <v>123</v>
      </c>
      <c r="B126" s="11" t="s">
        <v>14</v>
      </c>
      <c r="C126" s="11" t="s">
        <v>175</v>
      </c>
      <c r="D126" s="16" t="s">
        <v>194</v>
      </c>
      <c r="E126" s="11" t="s">
        <v>17</v>
      </c>
      <c r="F126" s="11">
        <v>8.50</v>
      </c>
      <c r="G126" s="17">
        <v>122</v>
      </c>
      <c r="H126" s="17">
        <f t="shared" si="7"/>
        <v>1037</v>
      </c>
      <c r="I126" s="10">
        <f t="shared" si="8"/>
        <v>8918.1999999999989</v>
      </c>
      <c r="J126" s="10">
        <v>18</v>
      </c>
      <c r="K126" s="10">
        <f t="shared" si="9"/>
        <v>2196</v>
      </c>
      <c r="L126" s="15"/>
    </row>
    <row r="127" spans="1:12" ht="40.5" customHeight="1">
      <c r="A127" s="10">
        <v>124</v>
      </c>
      <c r="B127" s="11" t="s">
        <v>14</v>
      </c>
      <c r="C127" s="11" t="s">
        <v>175</v>
      </c>
      <c r="D127" s="16" t="s">
        <v>195</v>
      </c>
      <c r="E127" s="11" t="s">
        <v>17</v>
      </c>
      <c r="F127" s="11">
        <v>8.50</v>
      </c>
      <c r="G127" s="17">
        <v>52</v>
      </c>
      <c r="H127" s="17">
        <f t="shared" si="7"/>
        <v>442</v>
      </c>
      <c r="I127" s="10">
        <f t="shared" si="8"/>
        <v>3801.1999999999998</v>
      </c>
      <c r="J127" s="10">
        <v>18</v>
      </c>
      <c r="K127" s="10">
        <f t="shared" si="9"/>
        <v>936</v>
      </c>
      <c r="L127" s="15"/>
    </row>
    <row r="128" spans="1:12" ht="40.5" customHeight="1">
      <c r="A128" s="10">
        <v>125</v>
      </c>
      <c r="B128" s="11" t="s">
        <v>14</v>
      </c>
      <c r="C128" s="11" t="s">
        <v>175</v>
      </c>
      <c r="D128" s="16" t="s">
        <v>196</v>
      </c>
      <c r="E128" s="11" t="s">
        <v>17</v>
      </c>
      <c r="F128" s="11">
        <v>8.50</v>
      </c>
      <c r="G128" s="17">
        <v>69.60</v>
      </c>
      <c r="H128" s="17">
        <f t="shared" si="7"/>
        <v>591.59999999999991</v>
      </c>
      <c r="I128" s="10">
        <f t="shared" si="8"/>
        <v>5087.7599999999993</v>
      </c>
      <c r="J128" s="10">
        <v>18</v>
      </c>
      <c r="K128" s="10">
        <f t="shared" si="9"/>
        <v>1252.8</v>
      </c>
      <c r="L128" s="15"/>
    </row>
    <row r="129" spans="1:12" ht="40.5" customHeight="1">
      <c r="A129" s="10">
        <v>126</v>
      </c>
      <c r="B129" s="11" t="s">
        <v>14</v>
      </c>
      <c r="C129" s="11" t="s">
        <v>175</v>
      </c>
      <c r="D129" s="16" t="s">
        <v>197</v>
      </c>
      <c r="E129" s="11" t="s">
        <v>17</v>
      </c>
      <c r="F129" s="11">
        <v>8.50</v>
      </c>
      <c r="G129" s="17">
        <v>91.10</v>
      </c>
      <c r="H129" s="17">
        <f t="shared" si="7"/>
        <v>774.34999999999991</v>
      </c>
      <c r="I129" s="10">
        <f t="shared" si="8"/>
        <v>6659.4099999999989</v>
      </c>
      <c r="J129" s="10">
        <v>18</v>
      </c>
      <c r="K129" s="10">
        <f t="shared" si="9"/>
        <v>1639.8</v>
      </c>
      <c r="L129" s="15"/>
    </row>
    <row r="130" spans="1:12" ht="40.5" customHeight="1">
      <c r="A130" s="10">
        <v>127</v>
      </c>
      <c r="B130" s="11" t="s">
        <v>14</v>
      </c>
      <c r="C130" s="11" t="s">
        <v>175</v>
      </c>
      <c r="D130" s="16" t="s">
        <v>198</v>
      </c>
      <c r="E130" s="11" t="s">
        <v>17</v>
      </c>
      <c r="F130" s="11">
        <v>8.50</v>
      </c>
      <c r="G130" s="17">
        <v>117.30</v>
      </c>
      <c r="H130" s="17">
        <f t="shared" si="7"/>
        <v>997.04999999999995</v>
      </c>
      <c r="I130" s="10">
        <f t="shared" si="8"/>
        <v>8574.6299999999992</v>
      </c>
      <c r="J130" s="10">
        <v>18</v>
      </c>
      <c r="K130" s="10">
        <f t="shared" si="9"/>
        <v>2111.4000000000001</v>
      </c>
      <c r="L130" s="15"/>
    </row>
    <row r="131" spans="1:12" ht="40.5" customHeight="1">
      <c r="A131" s="10">
        <v>128</v>
      </c>
      <c r="B131" s="11" t="s">
        <v>14</v>
      </c>
      <c r="C131" s="11" t="s">
        <v>175</v>
      </c>
      <c r="D131" s="11" t="s">
        <v>199</v>
      </c>
      <c r="E131" s="11" t="s">
        <v>17</v>
      </c>
      <c r="F131" s="11">
        <v>8.50</v>
      </c>
      <c r="G131" s="17">
        <v>205</v>
      </c>
      <c r="H131" s="17">
        <f t="shared" si="7"/>
        <v>1742.5</v>
      </c>
      <c r="I131" s="10">
        <f t="shared" si="8"/>
        <v>14985.5</v>
      </c>
      <c r="J131" s="10">
        <v>18</v>
      </c>
      <c r="K131" s="10">
        <f t="shared" si="9"/>
        <v>3690</v>
      </c>
      <c r="L131" s="15"/>
    </row>
    <row r="132" spans="1:12" ht="40.5" customHeight="1">
      <c r="A132" s="10">
        <v>129</v>
      </c>
      <c r="B132" s="11" t="s">
        <v>14</v>
      </c>
      <c r="C132" s="11" t="s">
        <v>175</v>
      </c>
      <c r="D132" s="16" t="s">
        <v>200</v>
      </c>
      <c r="E132" s="11" t="s">
        <v>17</v>
      </c>
      <c r="F132" s="11">
        <v>8.50</v>
      </c>
      <c r="G132" s="17">
        <v>121.60</v>
      </c>
      <c r="H132" s="17">
        <f t="shared" si="7"/>
        <v>1033.5999999999999</v>
      </c>
      <c r="I132" s="10">
        <f t="shared" si="8"/>
        <v>8888.9599999999991</v>
      </c>
      <c r="J132" s="10">
        <v>18</v>
      </c>
      <c r="K132" s="10">
        <f t="shared" si="9"/>
        <v>2188.7999999999997</v>
      </c>
      <c r="L132" s="15"/>
    </row>
    <row r="133" spans="1:12" ht="40.5" customHeight="1">
      <c r="A133" s="10">
        <v>130</v>
      </c>
      <c r="B133" s="11" t="s">
        <v>14</v>
      </c>
      <c r="C133" s="11" t="s">
        <v>175</v>
      </c>
      <c r="D133" s="16" t="s">
        <v>201</v>
      </c>
      <c r="E133" s="11" t="s">
        <v>17</v>
      </c>
      <c r="F133" s="11">
        <v>8.50</v>
      </c>
      <c r="G133" s="17">
        <v>110.80</v>
      </c>
      <c r="H133" s="17">
        <f t="shared" si="7"/>
        <v>941.79999999999995</v>
      </c>
      <c r="I133" s="10">
        <f t="shared" si="8"/>
        <v>8099.4799999999996</v>
      </c>
      <c r="J133" s="10">
        <v>18</v>
      </c>
      <c r="K133" s="10">
        <f t="shared" si="9"/>
        <v>1994.3999999999999</v>
      </c>
      <c r="L133" s="15"/>
    </row>
    <row r="134" spans="1:12" ht="40.5" customHeight="1">
      <c r="A134" s="10">
        <v>131</v>
      </c>
      <c r="B134" s="11" t="s">
        <v>14</v>
      </c>
      <c r="C134" s="11" t="s">
        <v>175</v>
      </c>
      <c r="D134" s="16" t="s">
        <v>202</v>
      </c>
      <c r="E134" s="11" t="s">
        <v>17</v>
      </c>
      <c r="F134" s="11">
        <v>8.50</v>
      </c>
      <c r="G134" s="17">
        <v>65.70</v>
      </c>
      <c r="H134" s="17">
        <f t="shared" si="7"/>
        <v>558.45000000000005</v>
      </c>
      <c r="I134" s="10">
        <f t="shared" si="8"/>
        <v>4802.6700000000001</v>
      </c>
      <c r="J134" s="10">
        <v>18</v>
      </c>
      <c r="K134" s="10">
        <f t="shared" si="9"/>
        <v>1182.6000000000001</v>
      </c>
      <c r="L134" s="15"/>
    </row>
    <row r="135" spans="1:12" ht="40.5" customHeight="1">
      <c r="A135" s="10">
        <v>132</v>
      </c>
      <c r="B135" s="11" t="s">
        <v>14</v>
      </c>
      <c r="C135" s="11" t="s">
        <v>175</v>
      </c>
      <c r="D135" s="16" t="s">
        <v>203</v>
      </c>
      <c r="E135" s="11" t="s">
        <v>17</v>
      </c>
      <c r="F135" s="11">
        <v>8.50</v>
      </c>
      <c r="G135" s="17">
        <v>174.60</v>
      </c>
      <c r="H135" s="17">
        <f t="shared" si="7"/>
        <v>1484.0999999999999</v>
      </c>
      <c r="I135" s="10">
        <f t="shared" si="8"/>
        <v>12763.259999999998</v>
      </c>
      <c r="J135" s="10">
        <v>18</v>
      </c>
      <c r="K135" s="10">
        <f t="shared" si="9"/>
        <v>3142.7999999999997</v>
      </c>
      <c r="L135" s="15"/>
    </row>
    <row r="136" spans="1:12" ht="40.5" customHeight="1">
      <c r="A136" s="10">
        <v>133</v>
      </c>
      <c r="B136" s="11" t="s">
        <v>14</v>
      </c>
      <c r="C136" s="11" t="s">
        <v>175</v>
      </c>
      <c r="D136" s="18" t="s">
        <v>204</v>
      </c>
      <c r="E136" s="11" t="s">
        <v>17</v>
      </c>
      <c r="F136" s="11">
        <v>8.50</v>
      </c>
      <c r="G136" s="17">
        <v>92.50</v>
      </c>
      <c r="H136" s="17">
        <f t="shared" si="7"/>
        <v>786.25</v>
      </c>
      <c r="I136" s="10">
        <f t="shared" si="8"/>
        <v>6761.75</v>
      </c>
      <c r="J136" s="10">
        <v>18</v>
      </c>
      <c r="K136" s="10">
        <f t="shared" si="9"/>
        <v>1665</v>
      </c>
      <c r="L136" s="15"/>
    </row>
    <row r="137" spans="1:12" ht="40.5" customHeight="1">
      <c r="A137" s="10">
        <v>134</v>
      </c>
      <c r="B137" s="11" t="s">
        <v>14</v>
      </c>
      <c r="C137" s="11" t="s">
        <v>175</v>
      </c>
      <c r="D137" s="16" t="s">
        <v>205</v>
      </c>
      <c r="E137" s="11" t="s">
        <v>17</v>
      </c>
      <c r="F137" s="11">
        <v>8.50</v>
      </c>
      <c r="G137" s="17">
        <v>212</v>
      </c>
      <c r="H137" s="17">
        <f t="shared" si="7"/>
        <v>1802</v>
      </c>
      <c r="I137" s="10">
        <f t="shared" si="8"/>
        <v>15497.199999999999</v>
      </c>
      <c r="J137" s="10">
        <v>18</v>
      </c>
      <c r="K137" s="10">
        <f t="shared" si="9"/>
        <v>3816</v>
      </c>
      <c r="L137" s="15"/>
    </row>
    <row r="138" spans="1:12" ht="40.5" customHeight="1">
      <c r="A138" s="10">
        <v>135</v>
      </c>
      <c r="B138" s="11" t="s">
        <v>14</v>
      </c>
      <c r="C138" s="11" t="s">
        <v>175</v>
      </c>
      <c r="D138" s="16" t="s">
        <v>206</v>
      </c>
      <c r="E138" s="11" t="s">
        <v>17</v>
      </c>
      <c r="F138" s="11">
        <v>8.50</v>
      </c>
      <c r="G138" s="17">
        <v>69.60</v>
      </c>
      <c r="H138" s="17">
        <f t="shared" si="7"/>
        <v>591.59999999999991</v>
      </c>
      <c r="I138" s="10">
        <f t="shared" si="8"/>
        <v>5087.7599999999993</v>
      </c>
      <c r="J138" s="10">
        <v>18</v>
      </c>
      <c r="K138" s="10">
        <f t="shared" si="9"/>
        <v>1252.8</v>
      </c>
      <c r="L138" s="15"/>
    </row>
    <row r="139" spans="1:12" ht="40.5" customHeight="1">
      <c r="A139" s="10">
        <v>136</v>
      </c>
      <c r="B139" s="11" t="s">
        <v>14</v>
      </c>
      <c r="C139" s="11" t="s">
        <v>175</v>
      </c>
      <c r="D139" s="16" t="s">
        <v>207</v>
      </c>
      <c r="E139" s="11" t="s">
        <v>17</v>
      </c>
      <c r="F139" s="11">
        <v>8.50</v>
      </c>
      <c r="G139" s="17">
        <v>118.60</v>
      </c>
      <c r="H139" s="17">
        <f t="shared" si="7"/>
        <v>1008.0999999999999</v>
      </c>
      <c r="I139" s="10">
        <f t="shared" si="8"/>
        <v>8669.659999999998</v>
      </c>
      <c r="J139" s="10">
        <v>18</v>
      </c>
      <c r="K139" s="10">
        <f t="shared" si="9"/>
        <v>2134.7999999999997</v>
      </c>
      <c r="L139" s="15"/>
    </row>
    <row r="140" spans="1:12" ht="40.5" customHeight="1">
      <c r="A140" s="10">
        <v>137</v>
      </c>
      <c r="B140" s="11" t="s">
        <v>14</v>
      </c>
      <c r="C140" s="11" t="s">
        <v>175</v>
      </c>
      <c r="D140" s="16" t="s">
        <v>208</v>
      </c>
      <c r="E140" s="11" t="s">
        <v>17</v>
      </c>
      <c r="F140" s="11">
        <v>8.50</v>
      </c>
      <c r="G140" s="17">
        <v>57</v>
      </c>
      <c r="H140" s="17">
        <f t="shared" si="7"/>
        <v>484.5</v>
      </c>
      <c r="I140" s="10">
        <f t="shared" si="8"/>
        <v>4166.6999999999998</v>
      </c>
      <c r="J140" s="10">
        <v>18</v>
      </c>
      <c r="K140" s="10">
        <f t="shared" si="9"/>
        <v>1026</v>
      </c>
      <c r="L140" s="15"/>
    </row>
    <row r="141" spans="1:12" ht="40.5" customHeight="1">
      <c r="A141" s="10">
        <v>138</v>
      </c>
      <c r="B141" s="11" t="s">
        <v>14</v>
      </c>
      <c r="C141" s="11" t="s">
        <v>175</v>
      </c>
      <c r="D141" s="16" t="s">
        <v>209</v>
      </c>
      <c r="E141" s="11" t="s">
        <v>17</v>
      </c>
      <c r="F141" s="11">
        <v>8.50</v>
      </c>
      <c r="G141" s="17">
        <v>94.40</v>
      </c>
      <c r="H141" s="17">
        <f t="shared" si="7"/>
        <v>802.40000000000009</v>
      </c>
      <c r="I141" s="10">
        <f t="shared" si="8"/>
        <v>6900.6400000000003</v>
      </c>
      <c r="J141" s="10">
        <v>18</v>
      </c>
      <c r="K141" s="10">
        <f t="shared" si="9"/>
        <v>1699.2</v>
      </c>
      <c r="L141" s="15"/>
    </row>
    <row r="142" spans="1:12" ht="40.5" customHeight="1">
      <c r="A142" s="10">
        <v>139</v>
      </c>
      <c r="B142" s="11" t="s">
        <v>14</v>
      </c>
      <c r="C142" s="11" t="s">
        <v>175</v>
      </c>
      <c r="D142" s="16" t="s">
        <v>210</v>
      </c>
      <c r="E142" s="11" t="s">
        <v>17</v>
      </c>
      <c r="F142" s="11">
        <v>8.50</v>
      </c>
      <c r="G142" s="17">
        <v>164.90</v>
      </c>
      <c r="H142" s="17">
        <f t="shared" si="7"/>
        <v>1401.6500000000001</v>
      </c>
      <c r="I142" s="10">
        <f t="shared" si="8"/>
        <v>12054.190000000001</v>
      </c>
      <c r="J142" s="10">
        <v>18</v>
      </c>
      <c r="K142" s="10">
        <f t="shared" si="9"/>
        <v>2968.2000000000003</v>
      </c>
      <c r="L142" s="15"/>
    </row>
    <row r="143" spans="1:12" ht="40.5" customHeight="1">
      <c r="A143" s="10">
        <v>140</v>
      </c>
      <c r="B143" s="11" t="s">
        <v>14</v>
      </c>
      <c r="C143" s="11" t="s">
        <v>175</v>
      </c>
      <c r="D143" s="16" t="s">
        <v>211</v>
      </c>
      <c r="E143" s="11" t="s">
        <v>17</v>
      </c>
      <c r="F143" s="11">
        <v>8.50</v>
      </c>
      <c r="G143" s="17">
        <v>141.10</v>
      </c>
      <c r="H143" s="17">
        <f t="shared" si="7"/>
        <v>1199.3499999999999</v>
      </c>
      <c r="I143" s="10">
        <f t="shared" si="8"/>
        <v>10314.409999999998</v>
      </c>
      <c r="J143" s="10">
        <v>18</v>
      </c>
      <c r="K143" s="10">
        <f t="shared" si="9"/>
        <v>2539.7999999999997</v>
      </c>
      <c r="L143" s="15"/>
    </row>
    <row r="144" spans="1:12" ht="40.5" customHeight="1">
      <c r="A144" s="10">
        <v>141</v>
      </c>
      <c r="B144" s="11" t="s">
        <v>14</v>
      </c>
      <c r="C144" s="11" t="s">
        <v>175</v>
      </c>
      <c r="D144" s="16" t="s">
        <v>212</v>
      </c>
      <c r="E144" s="11" t="s">
        <v>17</v>
      </c>
      <c r="F144" s="11">
        <v>8.50</v>
      </c>
      <c r="G144" s="17">
        <v>84.60</v>
      </c>
      <c r="H144" s="17">
        <f t="shared" si="7"/>
        <v>719.09999999999991</v>
      </c>
      <c r="I144" s="10">
        <f t="shared" si="8"/>
        <v>6184.2599999999993</v>
      </c>
      <c r="J144" s="10">
        <v>18</v>
      </c>
      <c r="K144" s="10">
        <f t="shared" si="9"/>
        <v>1522.8</v>
      </c>
      <c r="L144" s="15"/>
    </row>
    <row r="145" spans="1:12" ht="40.5" customHeight="1">
      <c r="A145" s="10">
        <v>142</v>
      </c>
      <c r="B145" s="11" t="s">
        <v>14</v>
      </c>
      <c r="C145" s="11" t="s">
        <v>175</v>
      </c>
      <c r="D145" s="16" t="s">
        <v>213</v>
      </c>
      <c r="E145" s="11" t="s">
        <v>17</v>
      </c>
      <c r="F145" s="11">
        <v>8.50</v>
      </c>
      <c r="G145" s="17">
        <v>175.90</v>
      </c>
      <c r="H145" s="17">
        <f t="shared" si="7"/>
        <v>1495.1500000000001</v>
      </c>
      <c r="I145" s="10">
        <f t="shared" si="8"/>
        <v>12858.290000000001</v>
      </c>
      <c r="J145" s="10">
        <v>18</v>
      </c>
      <c r="K145" s="10">
        <f t="shared" si="9"/>
        <v>3166.2000000000003</v>
      </c>
      <c r="L145" s="15"/>
    </row>
    <row r="146" spans="1:12" ht="40.5" customHeight="1">
      <c r="A146" s="10">
        <v>143</v>
      </c>
      <c r="B146" s="11" t="s">
        <v>14</v>
      </c>
      <c r="C146" s="11" t="s">
        <v>175</v>
      </c>
      <c r="D146" s="16" t="s">
        <v>214</v>
      </c>
      <c r="E146" s="11" t="s">
        <v>17</v>
      </c>
      <c r="F146" s="11">
        <v>8.50</v>
      </c>
      <c r="G146" s="17">
        <v>193.10</v>
      </c>
      <c r="H146" s="17">
        <f t="shared" si="7"/>
        <v>1641.3499999999999</v>
      </c>
      <c r="I146" s="10">
        <f t="shared" si="8"/>
        <v>14115.609999999999</v>
      </c>
      <c r="J146" s="10">
        <v>18</v>
      </c>
      <c r="K146" s="10">
        <f t="shared" si="9"/>
        <v>3475.7999999999997</v>
      </c>
      <c r="L146" s="15"/>
    </row>
    <row r="147" spans="1:12" ht="40.5" customHeight="1">
      <c r="A147" s="10">
        <v>144</v>
      </c>
      <c r="B147" s="11" t="s">
        <v>14</v>
      </c>
      <c r="C147" s="11" t="s">
        <v>175</v>
      </c>
      <c r="D147" s="16" t="s">
        <v>215</v>
      </c>
      <c r="E147" s="11" t="s">
        <v>17</v>
      </c>
      <c r="F147" s="11">
        <v>8.50</v>
      </c>
      <c r="G147" s="17">
        <v>96.50</v>
      </c>
      <c r="H147" s="17">
        <f t="shared" si="7"/>
        <v>820.25</v>
      </c>
      <c r="I147" s="10">
        <f t="shared" si="8"/>
        <v>7054.1499999999996</v>
      </c>
      <c r="J147" s="10">
        <v>18</v>
      </c>
      <c r="K147" s="10">
        <f t="shared" si="9"/>
        <v>1737</v>
      </c>
      <c r="L147" s="15"/>
    </row>
    <row r="148" spans="1:12" ht="40.5" customHeight="1">
      <c r="A148" s="10">
        <v>145</v>
      </c>
      <c r="B148" s="11" t="s">
        <v>14</v>
      </c>
      <c r="C148" s="11" t="s">
        <v>175</v>
      </c>
      <c r="D148" s="16" t="s">
        <v>216</v>
      </c>
      <c r="E148" s="11" t="s">
        <v>17</v>
      </c>
      <c r="F148" s="11">
        <v>8.50</v>
      </c>
      <c r="G148" s="17">
        <v>287.70</v>
      </c>
      <c r="H148" s="17">
        <f t="shared" si="7"/>
        <v>2445.4499999999998</v>
      </c>
      <c r="I148" s="10">
        <f t="shared" si="8"/>
        <v>21030.869999999999</v>
      </c>
      <c r="J148" s="10">
        <v>18</v>
      </c>
      <c r="K148" s="10">
        <f t="shared" si="9"/>
        <v>5178.5999999999995</v>
      </c>
      <c r="L148" s="15"/>
    </row>
    <row r="149" spans="1:12" ht="40.5" customHeight="1">
      <c r="A149" s="10">
        <v>146</v>
      </c>
      <c r="B149" s="11" t="s">
        <v>14</v>
      </c>
      <c r="C149" s="11" t="s">
        <v>175</v>
      </c>
      <c r="D149" s="16" t="s">
        <v>217</v>
      </c>
      <c r="E149" s="11" t="s">
        <v>17</v>
      </c>
      <c r="F149" s="11">
        <v>8.50</v>
      </c>
      <c r="G149" s="17">
        <v>108.50</v>
      </c>
      <c r="H149" s="17">
        <f t="shared" si="7"/>
        <v>922.25</v>
      </c>
      <c r="I149" s="10">
        <f t="shared" si="8"/>
        <v>7931.3499999999995</v>
      </c>
      <c r="J149" s="10">
        <v>18</v>
      </c>
      <c r="K149" s="10">
        <f t="shared" si="9"/>
        <v>1953</v>
      </c>
      <c r="L149" s="15"/>
    </row>
    <row r="150" spans="1:12" ht="40.5" customHeight="1">
      <c r="A150" s="10">
        <v>147</v>
      </c>
      <c r="B150" s="11" t="s">
        <v>14</v>
      </c>
      <c r="C150" s="11" t="s">
        <v>175</v>
      </c>
      <c r="D150" s="16" t="s">
        <v>218</v>
      </c>
      <c r="E150" s="11" t="s">
        <v>17</v>
      </c>
      <c r="F150" s="11">
        <v>8.50</v>
      </c>
      <c r="G150" s="17">
        <v>93</v>
      </c>
      <c r="H150" s="17">
        <f t="shared" si="7"/>
        <v>790.5</v>
      </c>
      <c r="I150" s="10">
        <f t="shared" si="8"/>
        <v>6798.2999999999993</v>
      </c>
      <c r="J150" s="10">
        <v>18</v>
      </c>
      <c r="K150" s="10">
        <f t="shared" si="9"/>
        <v>1674</v>
      </c>
      <c r="L150" s="15"/>
    </row>
    <row r="151" spans="1:12" ht="40.5" customHeight="1">
      <c r="A151" s="10">
        <v>148</v>
      </c>
      <c r="B151" s="11" t="s">
        <v>14</v>
      </c>
      <c r="C151" s="11" t="s">
        <v>175</v>
      </c>
      <c r="D151" s="18" t="s">
        <v>219</v>
      </c>
      <c r="E151" s="11" t="s">
        <v>17</v>
      </c>
      <c r="F151" s="11">
        <v>8.50</v>
      </c>
      <c r="G151" s="17">
        <v>98.60</v>
      </c>
      <c r="H151" s="17">
        <f t="shared" si="7"/>
        <v>838.09999999999991</v>
      </c>
      <c r="I151" s="10">
        <f t="shared" si="8"/>
        <v>7207.6599999999989</v>
      </c>
      <c r="J151" s="10">
        <v>18</v>
      </c>
      <c r="K151" s="10">
        <f t="shared" si="9"/>
        <v>1774.8</v>
      </c>
      <c r="L151" s="15"/>
    </row>
    <row r="152" spans="1:12" ht="40.5" customHeight="1">
      <c r="A152" s="10">
        <v>149</v>
      </c>
      <c r="B152" s="11" t="s">
        <v>14</v>
      </c>
      <c r="C152" s="11" t="s">
        <v>175</v>
      </c>
      <c r="D152" s="16" t="s">
        <v>220</v>
      </c>
      <c r="E152" s="11" t="s">
        <v>17</v>
      </c>
      <c r="F152" s="11">
        <v>8.50</v>
      </c>
      <c r="G152" s="17">
        <v>93.30</v>
      </c>
      <c r="H152" s="17">
        <f t="shared" si="7"/>
        <v>793.04999999999995</v>
      </c>
      <c r="I152" s="10">
        <f t="shared" si="8"/>
        <v>6820.2299999999996</v>
      </c>
      <c r="J152" s="10">
        <v>18</v>
      </c>
      <c r="K152" s="10">
        <f t="shared" si="9"/>
        <v>1679.3999999999999</v>
      </c>
      <c r="L152" s="15"/>
    </row>
    <row r="153" spans="1:12" ht="40.5" customHeight="1">
      <c r="A153" s="10">
        <v>150</v>
      </c>
      <c r="B153" s="11" t="s">
        <v>14</v>
      </c>
      <c r="C153" s="11" t="s">
        <v>175</v>
      </c>
      <c r="D153" s="16" t="s">
        <v>221</v>
      </c>
      <c r="E153" s="11" t="s">
        <v>17</v>
      </c>
      <c r="F153" s="11">
        <v>8.50</v>
      </c>
      <c r="G153" s="17">
        <v>86.90</v>
      </c>
      <c r="H153" s="17">
        <f t="shared" si="7"/>
        <v>738.65000000000009</v>
      </c>
      <c r="I153" s="10">
        <f t="shared" si="8"/>
        <v>6352.3900000000003</v>
      </c>
      <c r="J153" s="10">
        <v>18</v>
      </c>
      <c r="K153" s="10">
        <f t="shared" si="9"/>
        <v>1564.2</v>
      </c>
      <c r="L153" s="15"/>
    </row>
    <row r="154" spans="1:12" ht="40.5" customHeight="1">
      <c r="A154" s="10">
        <v>151</v>
      </c>
      <c r="B154" s="11" t="s">
        <v>14</v>
      </c>
      <c r="C154" s="11" t="s">
        <v>175</v>
      </c>
      <c r="D154" s="16" t="s">
        <v>222</v>
      </c>
      <c r="E154" s="11" t="s">
        <v>17</v>
      </c>
      <c r="F154" s="11">
        <v>8.50</v>
      </c>
      <c r="G154" s="17">
        <v>178.70</v>
      </c>
      <c r="H154" s="17">
        <f t="shared" si="7"/>
        <v>1518.9499999999998</v>
      </c>
      <c r="I154" s="10">
        <f t="shared" si="8"/>
        <v>13062.969999999998</v>
      </c>
      <c r="J154" s="10">
        <v>18</v>
      </c>
      <c r="K154" s="10">
        <f t="shared" si="9"/>
        <v>3216.5999999999999</v>
      </c>
      <c r="L154" s="15"/>
    </row>
    <row r="155" spans="1:12" ht="40.5" customHeight="1">
      <c r="A155" s="10">
        <v>152</v>
      </c>
      <c r="B155" s="11" t="s">
        <v>14</v>
      </c>
      <c r="C155" s="11" t="s">
        <v>175</v>
      </c>
      <c r="D155" s="16" t="s">
        <v>223</v>
      </c>
      <c r="E155" s="11" t="s">
        <v>17</v>
      </c>
      <c r="F155" s="11">
        <v>8.50</v>
      </c>
      <c r="G155" s="17">
        <v>222.20</v>
      </c>
      <c r="H155" s="17">
        <f t="shared" si="7"/>
        <v>1888.6999999999998</v>
      </c>
      <c r="I155" s="10">
        <f t="shared" si="8"/>
        <v>16242.819999999998</v>
      </c>
      <c r="J155" s="10">
        <v>18</v>
      </c>
      <c r="K155" s="10">
        <f t="shared" si="9"/>
        <v>3999.5999999999999</v>
      </c>
      <c r="L155" s="15"/>
    </row>
    <row r="156" spans="1:12" ht="40.5" customHeight="1">
      <c r="A156" s="10">
        <v>153</v>
      </c>
      <c r="B156" s="11" t="s">
        <v>14</v>
      </c>
      <c r="C156" s="11" t="s">
        <v>175</v>
      </c>
      <c r="D156" s="16" t="s">
        <v>224</v>
      </c>
      <c r="E156" s="11" t="s">
        <v>17</v>
      </c>
      <c r="F156" s="11">
        <v>8.50</v>
      </c>
      <c r="G156" s="17">
        <v>91.20</v>
      </c>
      <c r="H156" s="17">
        <f t="shared" si="7"/>
        <v>775.20000000000005</v>
      </c>
      <c r="I156" s="10">
        <f t="shared" si="8"/>
        <v>6666.7200000000003</v>
      </c>
      <c r="J156" s="10">
        <v>18</v>
      </c>
      <c r="K156" s="10">
        <f t="shared" si="9"/>
        <v>1641.6000000000001</v>
      </c>
      <c r="L156" s="15"/>
    </row>
    <row r="157" spans="1:12" ht="40.5" customHeight="1">
      <c r="A157" s="10">
        <v>154</v>
      </c>
      <c r="B157" s="11" t="s">
        <v>14</v>
      </c>
      <c r="C157" s="11" t="s">
        <v>175</v>
      </c>
      <c r="D157" s="16" t="s">
        <v>225</v>
      </c>
      <c r="E157" s="11" t="s">
        <v>17</v>
      </c>
      <c r="F157" s="11">
        <v>8.50</v>
      </c>
      <c r="G157" s="17">
        <v>162.30</v>
      </c>
      <c r="H157" s="17">
        <f t="shared" si="7"/>
        <v>1379.5500000000002</v>
      </c>
      <c r="I157" s="10">
        <f t="shared" si="8"/>
        <v>11864.130000000001</v>
      </c>
      <c r="J157" s="10">
        <v>18</v>
      </c>
      <c r="K157" s="10">
        <f t="shared" si="9"/>
        <v>2921.4000000000001</v>
      </c>
      <c r="L157" s="15"/>
    </row>
    <row r="158" spans="1:12" ht="40.5" customHeight="1">
      <c r="A158" s="10">
        <v>155</v>
      </c>
      <c r="B158" s="11" t="s">
        <v>14</v>
      </c>
      <c r="C158" s="11" t="s">
        <v>175</v>
      </c>
      <c r="D158" s="16" t="s">
        <v>226</v>
      </c>
      <c r="E158" s="11" t="s">
        <v>17</v>
      </c>
      <c r="F158" s="11">
        <v>8.50</v>
      </c>
      <c r="G158" s="17">
        <v>51.60</v>
      </c>
      <c r="H158" s="17">
        <f t="shared" si="7"/>
        <v>438.60000000000002</v>
      </c>
      <c r="I158" s="10">
        <f t="shared" si="8"/>
        <v>3771.96</v>
      </c>
      <c r="J158" s="10">
        <v>18</v>
      </c>
      <c r="K158" s="10">
        <f t="shared" si="9"/>
        <v>928.80000000000007</v>
      </c>
      <c r="L158" s="15"/>
    </row>
    <row r="159" spans="1:12" ht="40.5" customHeight="1">
      <c r="A159" s="10">
        <v>156</v>
      </c>
      <c r="B159" s="11" t="s">
        <v>14</v>
      </c>
      <c r="C159" s="11" t="s">
        <v>175</v>
      </c>
      <c r="D159" s="16" t="s">
        <v>227</v>
      </c>
      <c r="E159" s="11" t="s">
        <v>17</v>
      </c>
      <c r="F159" s="11">
        <v>8.50</v>
      </c>
      <c r="G159" s="17">
        <v>204.20</v>
      </c>
      <c r="H159" s="17">
        <f t="shared" si="7"/>
        <v>1735.6999999999998</v>
      </c>
      <c r="I159" s="10">
        <f t="shared" si="8"/>
        <v>14927.019999999999</v>
      </c>
      <c r="J159" s="10">
        <v>18</v>
      </c>
      <c r="K159" s="10">
        <f t="shared" si="9"/>
        <v>3675.5999999999999</v>
      </c>
      <c r="L159" s="15"/>
    </row>
    <row r="160" spans="1:12" ht="40.5" customHeight="1">
      <c r="A160" s="10">
        <v>157</v>
      </c>
      <c r="B160" s="11" t="s">
        <v>14</v>
      </c>
      <c r="C160" s="11" t="s">
        <v>175</v>
      </c>
      <c r="D160" s="16" t="s">
        <v>228</v>
      </c>
      <c r="E160" s="11" t="s">
        <v>17</v>
      </c>
      <c r="F160" s="11">
        <v>8.50</v>
      </c>
      <c r="G160" s="17">
        <v>98</v>
      </c>
      <c r="H160" s="17">
        <f t="shared" si="7"/>
        <v>833</v>
      </c>
      <c r="I160" s="10">
        <f t="shared" si="8"/>
        <v>7163.7999999999993</v>
      </c>
      <c r="J160" s="10">
        <v>18</v>
      </c>
      <c r="K160" s="10">
        <f t="shared" si="9"/>
        <v>1764</v>
      </c>
      <c r="L160" s="15"/>
    </row>
    <row r="161" spans="1:12" ht="40.5" customHeight="1">
      <c r="A161" s="10">
        <v>158</v>
      </c>
      <c r="B161" s="11" t="s">
        <v>14</v>
      </c>
      <c r="C161" s="11" t="s">
        <v>175</v>
      </c>
      <c r="D161" s="16" t="s">
        <v>229</v>
      </c>
      <c r="E161" s="11" t="s">
        <v>17</v>
      </c>
      <c r="F161" s="11">
        <v>8.50</v>
      </c>
      <c r="G161" s="17">
        <v>98</v>
      </c>
      <c r="H161" s="17">
        <f t="shared" si="7"/>
        <v>833</v>
      </c>
      <c r="I161" s="10">
        <f t="shared" si="8"/>
        <v>7163.7999999999993</v>
      </c>
      <c r="J161" s="10">
        <v>18</v>
      </c>
      <c r="K161" s="10">
        <f t="shared" si="9"/>
        <v>1764</v>
      </c>
      <c r="L161" s="15"/>
    </row>
    <row r="162" spans="1:12" ht="40.5" customHeight="1">
      <c r="A162" s="10">
        <v>159</v>
      </c>
      <c r="B162" s="11" t="s">
        <v>14</v>
      </c>
      <c r="C162" s="11" t="s">
        <v>175</v>
      </c>
      <c r="D162" s="16" t="s">
        <v>100</v>
      </c>
      <c r="E162" s="11" t="s">
        <v>17</v>
      </c>
      <c r="F162" s="11">
        <v>8.50</v>
      </c>
      <c r="G162" s="17">
        <v>32.60</v>
      </c>
      <c r="H162" s="17">
        <f t="shared" si="7"/>
        <v>277.10000000000002</v>
      </c>
      <c r="I162" s="10">
        <f t="shared" si="8"/>
        <v>2383.0599999999999</v>
      </c>
      <c r="J162" s="10">
        <v>18</v>
      </c>
      <c r="K162" s="10">
        <f t="shared" si="9"/>
        <v>586.80000000000007</v>
      </c>
      <c r="L162" s="15"/>
    </row>
    <row r="163" spans="1:12" ht="40.5" customHeight="1">
      <c r="A163" s="10">
        <v>160</v>
      </c>
      <c r="B163" s="11" t="s">
        <v>14</v>
      </c>
      <c r="C163" s="11" t="s">
        <v>175</v>
      </c>
      <c r="D163" s="16" t="s">
        <v>230</v>
      </c>
      <c r="E163" s="11" t="s">
        <v>17</v>
      </c>
      <c r="F163" s="11">
        <v>8.50</v>
      </c>
      <c r="G163" s="17">
        <v>24</v>
      </c>
      <c r="H163" s="17">
        <f t="shared" si="7"/>
        <v>204</v>
      </c>
      <c r="I163" s="10">
        <f t="shared" si="8"/>
        <v>1754.3999999999999</v>
      </c>
      <c r="J163" s="10">
        <v>18</v>
      </c>
      <c r="K163" s="10">
        <f t="shared" si="9"/>
        <v>432</v>
      </c>
      <c r="L163" s="15"/>
    </row>
    <row r="164" spans="1:12" ht="40.5" customHeight="1">
      <c r="A164" s="10">
        <v>161</v>
      </c>
      <c r="B164" s="11" t="s">
        <v>14</v>
      </c>
      <c r="C164" s="11" t="s">
        <v>175</v>
      </c>
      <c r="D164" s="16" t="s">
        <v>231</v>
      </c>
      <c r="E164" s="11" t="s">
        <v>17</v>
      </c>
      <c r="F164" s="11">
        <v>8.50</v>
      </c>
      <c r="G164" s="17">
        <v>77.50</v>
      </c>
      <c r="H164" s="17">
        <f t="shared" si="7"/>
        <v>658.75</v>
      </c>
      <c r="I164" s="10">
        <f t="shared" si="8"/>
        <v>5665.25</v>
      </c>
      <c r="J164" s="10">
        <v>18</v>
      </c>
      <c r="K164" s="10">
        <f t="shared" si="9"/>
        <v>1395</v>
      </c>
      <c r="L164" s="15"/>
    </row>
    <row r="165" spans="1:12" ht="40.5" customHeight="1">
      <c r="A165" s="10">
        <v>162</v>
      </c>
      <c r="B165" s="11" t="s">
        <v>14</v>
      </c>
      <c r="C165" s="11" t="s">
        <v>175</v>
      </c>
      <c r="D165" s="16" t="s">
        <v>232</v>
      </c>
      <c r="E165" s="11" t="s">
        <v>17</v>
      </c>
      <c r="F165" s="11">
        <v>8.50</v>
      </c>
      <c r="G165" s="17">
        <v>83.40</v>
      </c>
      <c r="H165" s="17">
        <f t="shared" si="10" ref="H165:H185">G165*8.5</f>
        <v>708.90000000000009</v>
      </c>
      <c r="I165" s="10">
        <f t="shared" si="8"/>
        <v>6096.5400000000009</v>
      </c>
      <c r="J165" s="10">
        <v>18</v>
      </c>
      <c r="K165" s="10">
        <f t="shared" si="9"/>
        <v>1501.2</v>
      </c>
      <c r="L165" s="15"/>
    </row>
    <row r="166" spans="1:12" ht="40.5" customHeight="1">
      <c r="A166" s="10">
        <v>163</v>
      </c>
      <c r="B166" s="11" t="s">
        <v>14</v>
      </c>
      <c r="C166" s="11" t="s">
        <v>175</v>
      </c>
      <c r="D166" s="16" t="s">
        <v>233</v>
      </c>
      <c r="E166" s="11" t="s">
        <v>17</v>
      </c>
      <c r="F166" s="11">
        <v>8.50</v>
      </c>
      <c r="G166" s="17">
        <v>68.20</v>
      </c>
      <c r="H166" s="17">
        <f t="shared" si="10"/>
        <v>579.70000000000005</v>
      </c>
      <c r="I166" s="10">
        <f t="shared" si="11" ref="I166:I185">H166*8.6</f>
        <v>4985.4200000000001</v>
      </c>
      <c r="J166" s="10">
        <v>18</v>
      </c>
      <c r="K166" s="10">
        <f t="shared" si="12" ref="K166:K185">G166*J166</f>
        <v>1227.6000000000001</v>
      </c>
      <c r="L166" s="15"/>
    </row>
    <row r="167" spans="1:12" ht="40.5" customHeight="1">
      <c r="A167" s="10">
        <v>164</v>
      </c>
      <c r="B167" s="11" t="s">
        <v>14</v>
      </c>
      <c r="C167" s="11" t="s">
        <v>175</v>
      </c>
      <c r="D167" s="16" t="s">
        <v>234</v>
      </c>
      <c r="E167" s="11" t="s">
        <v>17</v>
      </c>
      <c r="F167" s="11">
        <v>8.50</v>
      </c>
      <c r="G167" s="17">
        <v>100.90</v>
      </c>
      <c r="H167" s="17">
        <f t="shared" si="10"/>
        <v>857.65000000000009</v>
      </c>
      <c r="I167" s="10">
        <f t="shared" si="11"/>
        <v>7375.7900000000009</v>
      </c>
      <c r="J167" s="10">
        <v>18</v>
      </c>
      <c r="K167" s="10">
        <f t="shared" si="12"/>
        <v>1816.2</v>
      </c>
      <c r="L167" s="15"/>
    </row>
    <row r="168" spans="1:12" ht="40.5" customHeight="1">
      <c r="A168" s="10">
        <v>165</v>
      </c>
      <c r="B168" s="11" t="s">
        <v>14</v>
      </c>
      <c r="C168" s="11" t="s">
        <v>175</v>
      </c>
      <c r="D168" s="16" t="s">
        <v>235</v>
      </c>
      <c r="E168" s="11" t="s">
        <v>17</v>
      </c>
      <c r="F168" s="11">
        <v>8.50</v>
      </c>
      <c r="G168" s="17">
        <v>115.90</v>
      </c>
      <c r="H168" s="17">
        <f t="shared" si="10"/>
        <v>985.15000000000009</v>
      </c>
      <c r="I168" s="10">
        <f t="shared" si="11"/>
        <v>8472.2900000000009</v>
      </c>
      <c r="J168" s="10">
        <v>18</v>
      </c>
      <c r="K168" s="10">
        <f t="shared" si="12"/>
        <v>2086.2000000000003</v>
      </c>
      <c r="L168" s="15"/>
    </row>
    <row r="169" spans="1:12" ht="40.5" customHeight="1">
      <c r="A169" s="10">
        <v>166</v>
      </c>
      <c r="B169" s="11" t="s">
        <v>14</v>
      </c>
      <c r="C169" s="11" t="s">
        <v>175</v>
      </c>
      <c r="D169" s="16" t="s">
        <v>236</v>
      </c>
      <c r="E169" s="11" t="s">
        <v>17</v>
      </c>
      <c r="F169" s="11">
        <v>8.50</v>
      </c>
      <c r="G169" s="17">
        <v>115.90</v>
      </c>
      <c r="H169" s="17">
        <f t="shared" si="10"/>
        <v>985.15000000000009</v>
      </c>
      <c r="I169" s="10">
        <f t="shared" si="11"/>
        <v>8472.2900000000009</v>
      </c>
      <c r="J169" s="10">
        <v>18</v>
      </c>
      <c r="K169" s="10">
        <f t="shared" si="12"/>
        <v>2086.2000000000003</v>
      </c>
      <c r="L169" s="15"/>
    </row>
    <row r="170" spans="1:12" ht="40.5" customHeight="1">
      <c r="A170" s="10">
        <v>167</v>
      </c>
      <c r="B170" s="11" t="s">
        <v>14</v>
      </c>
      <c r="C170" s="11" t="s">
        <v>175</v>
      </c>
      <c r="D170" s="16" t="s">
        <v>237</v>
      </c>
      <c r="E170" s="11" t="s">
        <v>17</v>
      </c>
      <c r="F170" s="11">
        <v>8.50</v>
      </c>
      <c r="G170" s="17">
        <v>61.60</v>
      </c>
      <c r="H170" s="17">
        <f t="shared" si="10"/>
        <v>523.60000000000002</v>
      </c>
      <c r="I170" s="10">
        <f t="shared" si="11"/>
        <v>4502.96</v>
      </c>
      <c r="J170" s="10">
        <v>18</v>
      </c>
      <c r="K170" s="10">
        <f t="shared" si="12"/>
        <v>1108.8</v>
      </c>
      <c r="L170" s="15"/>
    </row>
    <row r="171" spans="1:12" ht="40.5" customHeight="1">
      <c r="A171" s="10">
        <v>168</v>
      </c>
      <c r="B171" s="11" t="s">
        <v>14</v>
      </c>
      <c r="C171" s="11" t="s">
        <v>175</v>
      </c>
      <c r="D171" s="16" t="s">
        <v>238</v>
      </c>
      <c r="E171" s="11" t="s">
        <v>17</v>
      </c>
      <c r="F171" s="11">
        <v>8.50</v>
      </c>
      <c r="G171" s="17">
        <v>71.49</v>
      </c>
      <c r="H171" s="17">
        <f t="shared" si="10"/>
        <v>607.66499999999996</v>
      </c>
      <c r="I171" s="10">
        <f t="shared" si="11"/>
        <v>5225.9189999999999</v>
      </c>
      <c r="J171" s="10">
        <v>18</v>
      </c>
      <c r="K171" s="10">
        <f t="shared" si="12"/>
        <v>1286.8199999999999</v>
      </c>
      <c r="L171" s="15"/>
    </row>
    <row r="172" spans="1:12" ht="40.5" customHeight="1">
      <c r="A172" s="10">
        <v>169</v>
      </c>
      <c r="B172" s="11" t="s">
        <v>14</v>
      </c>
      <c r="C172" s="11" t="s">
        <v>175</v>
      </c>
      <c r="D172" s="16" t="s">
        <v>239</v>
      </c>
      <c r="E172" s="11" t="s">
        <v>17</v>
      </c>
      <c r="F172" s="11">
        <v>8.50</v>
      </c>
      <c r="G172" s="17">
        <v>129</v>
      </c>
      <c r="H172" s="17">
        <f t="shared" si="10"/>
        <v>1096.5</v>
      </c>
      <c r="I172" s="10">
        <f t="shared" si="11"/>
        <v>9429.8999999999996</v>
      </c>
      <c r="J172" s="10">
        <v>18</v>
      </c>
      <c r="K172" s="10">
        <f t="shared" si="12"/>
        <v>2322</v>
      </c>
      <c r="L172" s="15"/>
    </row>
    <row r="173" spans="1:12" ht="40.5" customHeight="1">
      <c r="A173" s="10">
        <v>170</v>
      </c>
      <c r="B173" s="11" t="s">
        <v>14</v>
      </c>
      <c r="C173" s="11" t="s">
        <v>175</v>
      </c>
      <c r="D173" s="16" t="s">
        <v>240</v>
      </c>
      <c r="E173" s="11" t="s">
        <v>17</v>
      </c>
      <c r="F173" s="11">
        <v>8.50</v>
      </c>
      <c r="G173" s="17">
        <v>80</v>
      </c>
      <c r="H173" s="17">
        <f t="shared" si="10"/>
        <v>680</v>
      </c>
      <c r="I173" s="10">
        <f t="shared" si="11"/>
        <v>5848</v>
      </c>
      <c r="J173" s="10">
        <v>18</v>
      </c>
      <c r="K173" s="10">
        <f t="shared" si="12"/>
        <v>1440</v>
      </c>
      <c r="L173" s="15"/>
    </row>
    <row r="174" spans="1:12" ht="40.5" customHeight="1">
      <c r="A174" s="10">
        <v>171</v>
      </c>
      <c r="B174" s="11" t="s">
        <v>14</v>
      </c>
      <c r="C174" s="11" t="s">
        <v>175</v>
      </c>
      <c r="D174" s="16" t="s">
        <v>241</v>
      </c>
      <c r="E174" s="11" t="s">
        <v>17</v>
      </c>
      <c r="F174" s="11">
        <v>8.50</v>
      </c>
      <c r="G174" s="17">
        <v>102.90</v>
      </c>
      <c r="H174" s="17">
        <f t="shared" si="10"/>
        <v>874.65000000000009</v>
      </c>
      <c r="I174" s="10">
        <f t="shared" si="11"/>
        <v>7521.9900000000007</v>
      </c>
      <c r="J174" s="10">
        <v>18</v>
      </c>
      <c r="K174" s="10">
        <f t="shared" si="12"/>
        <v>1852.2</v>
      </c>
      <c r="L174" s="15"/>
    </row>
    <row r="175" spans="1:12" ht="40.5" customHeight="1">
      <c r="A175" s="10">
        <v>172</v>
      </c>
      <c r="B175" s="11" t="s">
        <v>14</v>
      </c>
      <c r="C175" s="11" t="s">
        <v>175</v>
      </c>
      <c r="D175" s="16" t="s">
        <v>242</v>
      </c>
      <c r="E175" s="11" t="s">
        <v>17</v>
      </c>
      <c r="F175" s="11">
        <v>8.50</v>
      </c>
      <c r="G175" s="17">
        <v>102.90</v>
      </c>
      <c r="H175" s="17">
        <f t="shared" si="10"/>
        <v>874.65000000000009</v>
      </c>
      <c r="I175" s="10">
        <f t="shared" si="11"/>
        <v>7521.9900000000007</v>
      </c>
      <c r="J175" s="10">
        <v>18</v>
      </c>
      <c r="K175" s="10">
        <f t="shared" si="12"/>
        <v>1852.2</v>
      </c>
      <c r="L175" s="15"/>
    </row>
    <row r="176" spans="1:12" ht="40.5" customHeight="1">
      <c r="A176" s="10">
        <v>173</v>
      </c>
      <c r="B176" s="11" t="s">
        <v>14</v>
      </c>
      <c r="C176" s="11" t="s">
        <v>175</v>
      </c>
      <c r="D176" s="16" t="s">
        <v>243</v>
      </c>
      <c r="E176" s="11" t="s">
        <v>17</v>
      </c>
      <c r="F176" s="11">
        <v>8.50</v>
      </c>
      <c r="G176" s="17">
        <v>115.90</v>
      </c>
      <c r="H176" s="17">
        <f t="shared" si="10"/>
        <v>985.15000000000009</v>
      </c>
      <c r="I176" s="10">
        <f t="shared" si="11"/>
        <v>8472.2900000000009</v>
      </c>
      <c r="J176" s="10">
        <v>18</v>
      </c>
      <c r="K176" s="10">
        <f t="shared" si="12"/>
        <v>2086.2000000000003</v>
      </c>
      <c r="L176" s="15"/>
    </row>
    <row r="177" spans="1:12" ht="40.5" customHeight="1">
      <c r="A177" s="10">
        <v>174</v>
      </c>
      <c r="B177" s="11" t="s">
        <v>14</v>
      </c>
      <c r="C177" s="11" t="s">
        <v>175</v>
      </c>
      <c r="D177" s="16" t="s">
        <v>244</v>
      </c>
      <c r="E177" s="11" t="s">
        <v>17</v>
      </c>
      <c r="F177" s="11">
        <v>8.50</v>
      </c>
      <c r="G177" s="17">
        <v>102.90</v>
      </c>
      <c r="H177" s="17">
        <f t="shared" si="10"/>
        <v>874.65000000000009</v>
      </c>
      <c r="I177" s="10">
        <f t="shared" si="11"/>
        <v>7521.9900000000007</v>
      </c>
      <c r="J177" s="10">
        <v>18</v>
      </c>
      <c r="K177" s="10">
        <f t="shared" si="12"/>
        <v>1852.2</v>
      </c>
      <c r="L177" s="15"/>
    </row>
    <row r="178" spans="1:12" ht="40.5" customHeight="1">
      <c r="A178" s="10">
        <v>175</v>
      </c>
      <c r="B178" s="11" t="s">
        <v>14</v>
      </c>
      <c r="C178" s="11" t="s">
        <v>175</v>
      </c>
      <c r="D178" s="16" t="s">
        <v>245</v>
      </c>
      <c r="E178" s="11" t="s">
        <v>17</v>
      </c>
      <c r="F178" s="11">
        <v>8.50</v>
      </c>
      <c r="G178" s="17">
        <v>131.63</v>
      </c>
      <c r="H178" s="17">
        <f t="shared" si="10"/>
        <v>1118.855</v>
      </c>
      <c r="I178" s="10">
        <f t="shared" si="11"/>
        <v>9622.1530000000002</v>
      </c>
      <c r="J178" s="10">
        <v>18</v>
      </c>
      <c r="K178" s="10">
        <f t="shared" si="12"/>
        <v>2369.3400000000001</v>
      </c>
      <c r="L178" s="15"/>
    </row>
    <row r="179" spans="1:12" ht="40.5" customHeight="1">
      <c r="A179" s="10">
        <v>176</v>
      </c>
      <c r="B179" s="11" t="s">
        <v>14</v>
      </c>
      <c r="C179" s="11" t="s">
        <v>175</v>
      </c>
      <c r="D179" s="16" t="s">
        <v>246</v>
      </c>
      <c r="E179" s="11" t="s">
        <v>17</v>
      </c>
      <c r="F179" s="11">
        <v>8.50</v>
      </c>
      <c r="G179" s="17">
        <v>102.90</v>
      </c>
      <c r="H179" s="17">
        <f t="shared" si="10"/>
        <v>874.65000000000009</v>
      </c>
      <c r="I179" s="10">
        <f t="shared" si="11"/>
        <v>7521.9900000000007</v>
      </c>
      <c r="J179" s="10">
        <v>18</v>
      </c>
      <c r="K179" s="10">
        <f t="shared" si="12"/>
        <v>1852.2</v>
      </c>
      <c r="L179" s="15"/>
    </row>
    <row r="180" spans="1:12" ht="40.5" customHeight="1">
      <c r="A180" s="10">
        <v>177</v>
      </c>
      <c r="B180" s="11" t="s">
        <v>14</v>
      </c>
      <c r="C180" s="11" t="s">
        <v>175</v>
      </c>
      <c r="D180" s="16" t="s">
        <v>247</v>
      </c>
      <c r="E180" s="11" t="s">
        <v>17</v>
      </c>
      <c r="F180" s="11">
        <v>8.50</v>
      </c>
      <c r="G180" s="17">
        <v>70.30</v>
      </c>
      <c r="H180" s="17">
        <f t="shared" si="10"/>
        <v>597.54999999999995</v>
      </c>
      <c r="I180" s="10">
        <f t="shared" si="11"/>
        <v>5138.9299999999994</v>
      </c>
      <c r="J180" s="10">
        <v>18</v>
      </c>
      <c r="K180" s="10">
        <f t="shared" si="12"/>
        <v>1265.3999999999999</v>
      </c>
      <c r="L180" s="15"/>
    </row>
    <row r="181" spans="1:12" ht="40.5" customHeight="1">
      <c r="A181" s="10">
        <v>178</v>
      </c>
      <c r="B181" s="11" t="s">
        <v>14</v>
      </c>
      <c r="C181" s="11" t="s">
        <v>175</v>
      </c>
      <c r="D181" s="16" t="s">
        <v>248</v>
      </c>
      <c r="E181" s="11" t="s">
        <v>17</v>
      </c>
      <c r="F181" s="11">
        <v>8.50</v>
      </c>
      <c r="G181" s="17">
        <v>102.90</v>
      </c>
      <c r="H181" s="17">
        <f t="shared" si="10"/>
        <v>874.65000000000009</v>
      </c>
      <c r="I181" s="10">
        <f t="shared" si="11"/>
        <v>7521.9900000000007</v>
      </c>
      <c r="J181" s="10">
        <v>18</v>
      </c>
      <c r="K181" s="10">
        <f t="shared" si="12"/>
        <v>1852.2</v>
      </c>
      <c r="L181" s="15"/>
    </row>
    <row r="182" spans="1:12" ht="40.5" customHeight="1">
      <c r="A182" s="10">
        <v>179</v>
      </c>
      <c r="B182" s="11" t="s">
        <v>14</v>
      </c>
      <c r="C182" s="11" t="s">
        <v>175</v>
      </c>
      <c r="D182" s="16" t="s">
        <v>249</v>
      </c>
      <c r="E182" s="11" t="s">
        <v>17</v>
      </c>
      <c r="F182" s="11">
        <v>8.50</v>
      </c>
      <c r="G182" s="17">
        <v>102.90</v>
      </c>
      <c r="H182" s="17">
        <f t="shared" si="10"/>
        <v>874.65000000000009</v>
      </c>
      <c r="I182" s="10">
        <f t="shared" si="11"/>
        <v>7521.9900000000007</v>
      </c>
      <c r="J182" s="10">
        <v>18</v>
      </c>
      <c r="K182" s="10">
        <f t="shared" si="12"/>
        <v>1852.2</v>
      </c>
      <c r="L182" s="15"/>
    </row>
    <row r="183" spans="1:12" ht="40.5" customHeight="1">
      <c r="A183" s="10">
        <v>180</v>
      </c>
      <c r="B183" s="11" t="s">
        <v>14</v>
      </c>
      <c r="C183" s="11" t="s">
        <v>175</v>
      </c>
      <c r="D183" s="16" t="s">
        <v>250</v>
      </c>
      <c r="E183" s="11" t="s">
        <v>17</v>
      </c>
      <c r="F183" s="11">
        <v>8.50</v>
      </c>
      <c r="G183" s="17">
        <v>102.90</v>
      </c>
      <c r="H183" s="17">
        <f t="shared" si="10"/>
        <v>874.65000000000009</v>
      </c>
      <c r="I183" s="10">
        <f t="shared" si="11"/>
        <v>7521.9900000000007</v>
      </c>
      <c r="J183" s="10">
        <v>18</v>
      </c>
      <c r="K183" s="10">
        <f t="shared" si="12"/>
        <v>1852.2</v>
      </c>
      <c r="L183" s="15"/>
    </row>
    <row r="184" spans="1:12" ht="40.5" customHeight="1">
      <c r="A184" s="10">
        <v>181</v>
      </c>
      <c r="B184" s="11" t="s">
        <v>14</v>
      </c>
      <c r="C184" s="11" t="s">
        <v>175</v>
      </c>
      <c r="D184" s="16" t="s">
        <v>251</v>
      </c>
      <c r="E184" s="11" t="s">
        <v>17</v>
      </c>
      <c r="F184" s="11">
        <v>8.50</v>
      </c>
      <c r="G184" s="17">
        <v>102.90</v>
      </c>
      <c r="H184" s="17">
        <f t="shared" si="10"/>
        <v>874.65000000000009</v>
      </c>
      <c r="I184" s="10">
        <f t="shared" si="11"/>
        <v>7521.9900000000007</v>
      </c>
      <c r="J184" s="10">
        <v>18</v>
      </c>
      <c r="K184" s="10">
        <f t="shared" si="12"/>
        <v>1852.2</v>
      </c>
      <c r="L184" s="15"/>
    </row>
    <row r="185" spans="1:12" ht="40.5" customHeight="1">
      <c r="A185" s="10">
        <v>182</v>
      </c>
      <c r="B185" s="11" t="s">
        <v>14</v>
      </c>
      <c r="C185" s="11" t="s">
        <v>175</v>
      </c>
      <c r="D185" s="16" t="s">
        <v>252</v>
      </c>
      <c r="E185" s="11" t="s">
        <v>17</v>
      </c>
      <c r="F185" s="11">
        <v>8.50</v>
      </c>
      <c r="G185" s="17">
        <v>51.30</v>
      </c>
      <c r="H185" s="17">
        <f t="shared" si="10"/>
        <v>436.04999999999995</v>
      </c>
      <c r="I185" s="10">
        <f t="shared" si="11"/>
        <v>3750.0299999999993</v>
      </c>
      <c r="J185" s="10">
        <v>18</v>
      </c>
      <c r="K185" s="10">
        <f t="shared" si="12"/>
        <v>923.39999999999998</v>
      </c>
      <c r="L185" s="15"/>
    </row>
    <row r="186" spans="1:12" ht="40.5" customHeight="1">
      <c r="A186" s="10">
        <v>183</v>
      </c>
      <c r="B186" s="11" t="s">
        <v>25</v>
      </c>
      <c r="C186" s="11" t="s">
        <v>253</v>
      </c>
      <c r="D186" s="16" t="s">
        <v>254</v>
      </c>
      <c r="E186" s="11" t="s">
        <v>17</v>
      </c>
      <c r="F186" s="11">
        <v>8.30</v>
      </c>
      <c r="G186" s="16">
        <v>70.40</v>
      </c>
      <c r="H186" s="10">
        <f>20*30</f>
        <v>600</v>
      </c>
      <c r="I186" s="10">
        <f t="shared" si="13" ref="I186:I194">H186*9</f>
        <v>5400</v>
      </c>
      <c r="J186" s="10">
        <v>18</v>
      </c>
      <c r="K186" s="10">
        <f>J186*G186</f>
        <v>1267.2</v>
      </c>
      <c r="L186" s="15"/>
    </row>
    <row r="187" spans="1:12" ht="40.5" customHeight="1">
      <c r="A187" s="10">
        <v>184</v>
      </c>
      <c r="B187" s="11" t="s">
        <v>25</v>
      </c>
      <c r="C187" s="11" t="s">
        <v>253</v>
      </c>
      <c r="D187" s="16" t="s">
        <v>255</v>
      </c>
      <c r="E187" s="11" t="s">
        <v>17</v>
      </c>
      <c r="F187" s="11">
        <v>8.30</v>
      </c>
      <c r="G187" s="16">
        <v>220</v>
      </c>
      <c r="H187" s="10">
        <f>61*30</f>
        <v>1830</v>
      </c>
      <c r="I187" s="10">
        <f t="shared" si="13"/>
        <v>16470</v>
      </c>
      <c r="J187" s="10">
        <v>18</v>
      </c>
      <c r="K187" s="10">
        <f t="shared" si="14" ref="K187:K204">J187*G187</f>
        <v>3960</v>
      </c>
      <c r="L187" s="15"/>
    </row>
    <row r="188" spans="1:12" ht="40.5" customHeight="1">
      <c r="A188" s="10">
        <v>185</v>
      </c>
      <c r="B188" s="11" t="s">
        <v>25</v>
      </c>
      <c r="C188" s="11" t="s">
        <v>253</v>
      </c>
      <c r="D188" s="16" t="s">
        <v>256</v>
      </c>
      <c r="E188" s="11" t="s">
        <v>17</v>
      </c>
      <c r="F188" s="11">
        <v>8.30</v>
      </c>
      <c r="G188" s="16">
        <v>35</v>
      </c>
      <c r="H188" s="10">
        <f>10*30</f>
        <v>300</v>
      </c>
      <c r="I188" s="10">
        <f t="shared" si="13"/>
        <v>2700</v>
      </c>
      <c r="J188" s="10">
        <v>18</v>
      </c>
      <c r="K188" s="10">
        <f t="shared" si="14"/>
        <v>630</v>
      </c>
      <c r="L188" s="15"/>
    </row>
    <row r="189" spans="1:12" ht="40.5" customHeight="1">
      <c r="A189" s="10">
        <v>186</v>
      </c>
      <c r="B189" s="11" t="s">
        <v>153</v>
      </c>
      <c r="C189" s="11" t="s">
        <v>257</v>
      </c>
      <c r="D189" s="10" t="s">
        <v>258</v>
      </c>
      <c r="E189" s="11" t="s">
        <v>17</v>
      </c>
      <c r="F189" s="11">
        <v>8.30</v>
      </c>
      <c r="G189" s="10">
        <v>160</v>
      </c>
      <c r="H189" s="10">
        <f>45*30</f>
        <v>1350</v>
      </c>
      <c r="I189" s="10">
        <f t="shared" si="13"/>
        <v>12150</v>
      </c>
      <c r="J189" s="10">
        <v>18</v>
      </c>
      <c r="K189" s="10">
        <f t="shared" si="14"/>
        <v>2880</v>
      </c>
      <c r="L189" s="15"/>
    </row>
    <row r="190" spans="1:12" ht="40.5" customHeight="1">
      <c r="A190" s="10">
        <v>187</v>
      </c>
      <c r="B190" s="11" t="s">
        <v>153</v>
      </c>
      <c r="C190" s="11" t="s">
        <v>257</v>
      </c>
      <c r="D190" s="16" t="s">
        <v>259</v>
      </c>
      <c r="E190" s="11" t="s">
        <v>17</v>
      </c>
      <c r="F190" s="11">
        <v>8.30</v>
      </c>
      <c r="G190" s="16">
        <v>180</v>
      </c>
      <c r="H190" s="10">
        <f>50*30</f>
        <v>1500</v>
      </c>
      <c r="I190" s="10">
        <f t="shared" si="13"/>
        <v>13500</v>
      </c>
      <c r="J190" s="10">
        <v>18</v>
      </c>
      <c r="K190" s="10">
        <f t="shared" si="14"/>
        <v>3240</v>
      </c>
      <c r="L190" s="15"/>
    </row>
    <row r="191" spans="1:12" ht="40.5" customHeight="1">
      <c r="A191" s="10">
        <v>188</v>
      </c>
      <c r="B191" s="11" t="s">
        <v>162</v>
      </c>
      <c r="C191" s="11" t="s">
        <v>260</v>
      </c>
      <c r="D191" s="16" t="s">
        <v>261</v>
      </c>
      <c r="E191" s="11" t="s">
        <v>17</v>
      </c>
      <c r="F191" s="11">
        <v>8.30</v>
      </c>
      <c r="G191" s="16">
        <v>53</v>
      </c>
      <c r="H191" s="10">
        <f>15*30</f>
        <v>450</v>
      </c>
      <c r="I191" s="10">
        <f t="shared" si="13"/>
        <v>4050</v>
      </c>
      <c r="J191" s="10">
        <v>18</v>
      </c>
      <c r="K191" s="10">
        <f t="shared" si="14"/>
        <v>954</v>
      </c>
      <c r="L191" s="15"/>
    </row>
    <row r="192" spans="1:12" ht="40.5" customHeight="1">
      <c r="A192" s="10">
        <v>189</v>
      </c>
      <c r="B192" s="11" t="s">
        <v>262</v>
      </c>
      <c r="C192" s="11" t="s">
        <v>263</v>
      </c>
      <c r="D192" s="10" t="s">
        <v>264</v>
      </c>
      <c r="E192" s="11" t="s">
        <v>265</v>
      </c>
      <c r="F192" s="11">
        <v>6</v>
      </c>
      <c r="G192" s="10">
        <v>1100</v>
      </c>
      <c r="H192" s="10">
        <f>440*15</f>
        <v>6600</v>
      </c>
      <c r="I192" s="10">
        <f t="shared" si="13"/>
        <v>59400</v>
      </c>
      <c r="J192" s="10">
        <v>18</v>
      </c>
      <c r="K192" s="10">
        <f t="shared" si="14"/>
        <v>19800</v>
      </c>
      <c r="L192" s="15"/>
    </row>
    <row r="193" spans="1:12" ht="40.5" customHeight="1">
      <c r="A193" s="10">
        <v>190</v>
      </c>
      <c r="B193" s="11" t="s">
        <v>30</v>
      </c>
      <c r="C193" s="11" t="s">
        <v>84</v>
      </c>
      <c r="D193" s="10" t="s">
        <v>266</v>
      </c>
      <c r="E193" s="11" t="s">
        <v>17</v>
      </c>
      <c r="F193" s="11">
        <v>8.30</v>
      </c>
      <c r="G193" s="10">
        <v>510</v>
      </c>
      <c r="H193" s="10">
        <f>141*30</f>
        <v>4230</v>
      </c>
      <c r="I193" s="10">
        <f t="shared" si="13"/>
        <v>38070</v>
      </c>
      <c r="J193" s="10">
        <v>18</v>
      </c>
      <c r="K193" s="10">
        <f t="shared" si="14"/>
        <v>9180</v>
      </c>
      <c r="L193" s="15"/>
    </row>
    <row r="194" spans="1:12" ht="40.5" customHeight="1">
      <c r="A194" s="10">
        <v>191</v>
      </c>
      <c r="B194" s="11" t="s">
        <v>30</v>
      </c>
      <c r="C194" s="11" t="s">
        <v>99</v>
      </c>
      <c r="D194" s="10" t="s">
        <v>267</v>
      </c>
      <c r="E194" s="11" t="s">
        <v>17</v>
      </c>
      <c r="F194" s="11">
        <v>8.30</v>
      </c>
      <c r="G194" s="10">
        <v>60</v>
      </c>
      <c r="H194" s="10">
        <f>17*30</f>
        <v>510</v>
      </c>
      <c r="I194" s="10">
        <f t="shared" si="13"/>
        <v>4590</v>
      </c>
      <c r="J194" s="10">
        <v>18</v>
      </c>
      <c r="K194" s="10">
        <f t="shared" si="14"/>
        <v>1080</v>
      </c>
      <c r="L194" s="15"/>
    </row>
    <row r="195" spans="1:12" ht="40.5" customHeight="1">
      <c r="A195" s="10">
        <v>192</v>
      </c>
      <c r="B195" s="11" t="s">
        <v>172</v>
      </c>
      <c r="C195" s="11" t="s">
        <v>268</v>
      </c>
      <c r="D195" s="10" t="s">
        <v>269</v>
      </c>
      <c r="E195" s="11" t="s">
        <v>17</v>
      </c>
      <c r="F195" s="11">
        <v>8.30</v>
      </c>
      <c r="G195" s="10">
        <v>4</v>
      </c>
      <c r="H195" s="10">
        <v>30</v>
      </c>
      <c r="I195" s="10">
        <f t="shared" si="15" ref="I195:I205">H195*8.6</f>
        <v>258</v>
      </c>
      <c r="J195" s="10">
        <v>18</v>
      </c>
      <c r="K195" s="10">
        <f t="shared" si="14"/>
        <v>72</v>
      </c>
      <c r="L195" s="15"/>
    </row>
    <row r="196" spans="1:12" ht="40.5" customHeight="1">
      <c r="A196" s="10">
        <v>193</v>
      </c>
      <c r="B196" s="11" t="s">
        <v>172</v>
      </c>
      <c r="C196" s="11" t="s">
        <v>268</v>
      </c>
      <c r="D196" s="10" t="s">
        <v>270</v>
      </c>
      <c r="E196" s="11" t="s">
        <v>17</v>
      </c>
      <c r="F196" s="11">
        <v>8.30</v>
      </c>
      <c r="G196" s="10">
        <v>10</v>
      </c>
      <c r="H196" s="10">
        <f>3*30</f>
        <v>90</v>
      </c>
      <c r="I196" s="10">
        <f t="shared" si="15"/>
        <v>774</v>
      </c>
      <c r="J196" s="10">
        <v>18</v>
      </c>
      <c r="K196" s="10">
        <f t="shared" si="14"/>
        <v>180</v>
      </c>
      <c r="L196" s="15"/>
    </row>
    <row r="197" spans="1:12" ht="40.5" customHeight="1">
      <c r="A197" s="10">
        <v>194</v>
      </c>
      <c r="B197" s="11" t="s">
        <v>172</v>
      </c>
      <c r="C197" s="11" t="s">
        <v>268</v>
      </c>
      <c r="D197" s="10" t="s">
        <v>271</v>
      </c>
      <c r="E197" s="11" t="s">
        <v>17</v>
      </c>
      <c r="F197" s="11">
        <v>8.30</v>
      </c>
      <c r="G197" s="10">
        <v>10</v>
      </c>
      <c r="H197" s="10">
        <f>3*30</f>
        <v>90</v>
      </c>
      <c r="I197" s="10">
        <f t="shared" si="15"/>
        <v>774</v>
      </c>
      <c r="J197" s="10">
        <v>18</v>
      </c>
      <c r="K197" s="10">
        <f t="shared" si="14"/>
        <v>180</v>
      </c>
      <c r="L197" s="15"/>
    </row>
    <row r="198" spans="1:12" ht="40.5" customHeight="1">
      <c r="A198" s="10">
        <v>195</v>
      </c>
      <c r="B198" s="11" t="s">
        <v>172</v>
      </c>
      <c r="C198" s="11" t="s">
        <v>268</v>
      </c>
      <c r="D198" s="10" t="s">
        <v>272</v>
      </c>
      <c r="E198" s="11" t="s">
        <v>17</v>
      </c>
      <c r="F198" s="11">
        <v>8.30</v>
      </c>
      <c r="G198" s="10">
        <v>5</v>
      </c>
      <c r="H198" s="10">
        <f>2*30</f>
        <v>60</v>
      </c>
      <c r="I198" s="10">
        <f t="shared" si="15"/>
        <v>516</v>
      </c>
      <c r="J198" s="10">
        <v>18</v>
      </c>
      <c r="K198" s="10">
        <f t="shared" si="14"/>
        <v>90</v>
      </c>
      <c r="L198" s="15"/>
    </row>
    <row r="199" spans="1:12" ht="40.5" customHeight="1">
      <c r="A199" s="10">
        <v>196</v>
      </c>
      <c r="B199" s="11" t="s">
        <v>172</v>
      </c>
      <c r="C199" s="11" t="s">
        <v>268</v>
      </c>
      <c r="D199" s="10" t="s">
        <v>273</v>
      </c>
      <c r="E199" s="11" t="s">
        <v>17</v>
      </c>
      <c r="F199" s="11">
        <v>8.30</v>
      </c>
      <c r="G199" s="10">
        <v>5</v>
      </c>
      <c r="H199" s="10">
        <v>60</v>
      </c>
      <c r="I199" s="10">
        <f t="shared" si="15"/>
        <v>516</v>
      </c>
      <c r="J199" s="10">
        <v>18</v>
      </c>
      <c r="K199" s="10">
        <f t="shared" si="14"/>
        <v>90</v>
      </c>
      <c r="L199" s="15"/>
    </row>
    <row r="200" spans="1:12" ht="40.5" customHeight="1">
      <c r="A200" s="10">
        <v>197</v>
      </c>
      <c r="B200" s="11" t="s">
        <v>172</v>
      </c>
      <c r="C200" s="11" t="s">
        <v>268</v>
      </c>
      <c r="D200" s="10" t="s">
        <v>274</v>
      </c>
      <c r="E200" s="11" t="s">
        <v>17</v>
      </c>
      <c r="F200" s="11">
        <v>8.30</v>
      </c>
      <c r="G200" s="10">
        <v>20</v>
      </c>
      <c r="H200" s="10">
        <f>6*30</f>
        <v>180</v>
      </c>
      <c r="I200" s="10">
        <f t="shared" si="15"/>
        <v>1548</v>
      </c>
      <c r="J200" s="10">
        <v>18</v>
      </c>
      <c r="K200" s="10">
        <f t="shared" si="14"/>
        <v>360</v>
      </c>
      <c r="L200" s="15"/>
    </row>
    <row r="201" spans="1:12" ht="40.5" customHeight="1">
      <c r="A201" s="10">
        <v>198</v>
      </c>
      <c r="B201" s="11" t="s">
        <v>172</v>
      </c>
      <c r="C201" s="11" t="s">
        <v>268</v>
      </c>
      <c r="D201" s="10" t="s">
        <v>275</v>
      </c>
      <c r="E201" s="11" t="s">
        <v>17</v>
      </c>
      <c r="F201" s="11">
        <v>8.30</v>
      </c>
      <c r="G201" s="10">
        <v>20</v>
      </c>
      <c r="H201" s="10">
        <f>6*30</f>
        <v>180</v>
      </c>
      <c r="I201" s="10">
        <f t="shared" si="15"/>
        <v>1548</v>
      </c>
      <c r="J201" s="10">
        <v>18</v>
      </c>
      <c r="K201" s="10">
        <f t="shared" si="14"/>
        <v>360</v>
      </c>
      <c r="L201" s="15"/>
    </row>
    <row r="202" spans="1:12" ht="40.5" customHeight="1">
      <c r="A202" s="10">
        <v>199</v>
      </c>
      <c r="B202" s="11" t="s">
        <v>172</v>
      </c>
      <c r="C202" s="11" t="s">
        <v>268</v>
      </c>
      <c r="D202" s="10" t="s">
        <v>276</v>
      </c>
      <c r="E202" s="11" t="s">
        <v>17</v>
      </c>
      <c r="F202" s="11">
        <v>8.30</v>
      </c>
      <c r="G202" s="10">
        <v>5</v>
      </c>
      <c r="H202" s="10">
        <f>2*30</f>
        <v>60</v>
      </c>
      <c r="I202" s="10">
        <f t="shared" si="15"/>
        <v>516</v>
      </c>
      <c r="J202" s="10">
        <v>18</v>
      </c>
      <c r="K202" s="10">
        <f t="shared" si="14"/>
        <v>90</v>
      </c>
      <c r="L202" s="15"/>
    </row>
    <row r="203" spans="1:12" ht="40.5" customHeight="1">
      <c r="A203" s="10">
        <v>200</v>
      </c>
      <c r="B203" s="11" t="s">
        <v>172</v>
      </c>
      <c r="C203" s="11" t="s">
        <v>268</v>
      </c>
      <c r="D203" s="10" t="s">
        <v>277</v>
      </c>
      <c r="E203" s="11" t="s">
        <v>17</v>
      </c>
      <c r="F203" s="11">
        <v>8.30</v>
      </c>
      <c r="G203" s="10">
        <v>5</v>
      </c>
      <c r="H203" s="10">
        <v>60</v>
      </c>
      <c r="I203" s="10">
        <f t="shared" si="15"/>
        <v>516</v>
      </c>
      <c r="J203" s="10">
        <v>18</v>
      </c>
      <c r="K203" s="10">
        <f t="shared" si="14"/>
        <v>90</v>
      </c>
      <c r="L203" s="15"/>
    </row>
    <row r="204" spans="1:12" ht="40.5" customHeight="1">
      <c r="A204" s="10">
        <v>201</v>
      </c>
      <c r="B204" s="11" t="s">
        <v>172</v>
      </c>
      <c r="C204" s="11" t="s">
        <v>268</v>
      </c>
      <c r="D204" s="10" t="s">
        <v>278</v>
      </c>
      <c r="E204" s="11" t="s">
        <v>17</v>
      </c>
      <c r="F204" s="11">
        <v>8.30</v>
      </c>
      <c r="G204" s="10">
        <v>35</v>
      </c>
      <c r="H204" s="10">
        <f>10*30</f>
        <v>300</v>
      </c>
      <c r="I204" s="10">
        <f t="shared" si="15"/>
        <v>2580</v>
      </c>
      <c r="J204" s="10">
        <v>18</v>
      </c>
      <c r="K204" s="10">
        <f t="shared" si="14"/>
        <v>630</v>
      </c>
      <c r="L204" s="15"/>
    </row>
    <row r="205" spans="1:12" ht="40.5" customHeight="1">
      <c r="A205" s="10">
        <v>202</v>
      </c>
      <c r="B205" s="11" t="s">
        <v>14</v>
      </c>
      <c r="C205" s="11" t="s">
        <v>175</v>
      </c>
      <c r="D205" s="16" t="s">
        <v>279</v>
      </c>
      <c r="E205" s="11" t="s">
        <v>17</v>
      </c>
      <c r="F205" s="11">
        <v>8.50</v>
      </c>
      <c r="G205" s="17">
        <v>44.30</v>
      </c>
      <c r="H205" s="17">
        <f t="shared" si="16" ref="H205">G205*8.5</f>
        <v>376.54999999999995</v>
      </c>
      <c r="I205" s="10">
        <f t="shared" si="15"/>
        <v>3238.3299999999995</v>
      </c>
      <c r="J205" s="10">
        <v>18</v>
      </c>
      <c r="K205" s="10">
        <f t="shared" si="17" ref="K205:K268">G205*J205</f>
        <v>797.39999999999998</v>
      </c>
      <c r="L205" s="15"/>
    </row>
    <row r="206" spans="1:12" ht="40.5" customHeight="1">
      <c r="A206" s="10">
        <v>203</v>
      </c>
      <c r="B206" s="11" t="s">
        <v>153</v>
      </c>
      <c r="C206" s="11" t="s">
        <v>280</v>
      </c>
      <c r="D206" s="11" t="s">
        <v>281</v>
      </c>
      <c r="E206" s="11" t="s">
        <v>17</v>
      </c>
      <c r="F206" s="11">
        <v>8</v>
      </c>
      <c r="G206" s="11">
        <v>300</v>
      </c>
      <c r="H206" s="11">
        <v>2400</v>
      </c>
      <c r="I206" s="11">
        <v>20400</v>
      </c>
      <c r="J206" s="10">
        <v>18</v>
      </c>
      <c r="K206" s="10">
        <f t="shared" si="17"/>
        <v>5400</v>
      </c>
      <c r="L206" s="15"/>
    </row>
    <row r="207" spans="1:12" ht="40.5" customHeight="1">
      <c r="A207" s="10">
        <v>204</v>
      </c>
      <c r="B207" s="11" t="s">
        <v>14</v>
      </c>
      <c r="C207" s="11" t="s">
        <v>124</v>
      </c>
      <c r="D207" s="11" t="s">
        <v>282</v>
      </c>
      <c r="E207" s="11" t="s">
        <v>17</v>
      </c>
      <c r="F207" s="11">
        <v>8</v>
      </c>
      <c r="G207" s="11">
        <v>133</v>
      </c>
      <c r="H207" s="11">
        <v>1080</v>
      </c>
      <c r="I207" s="11">
        <v>9180</v>
      </c>
      <c r="J207" s="10">
        <v>18</v>
      </c>
      <c r="K207" s="10">
        <f t="shared" si="17"/>
        <v>2394</v>
      </c>
      <c r="L207" s="15"/>
    </row>
    <row r="208" spans="1:12" ht="40.5" customHeight="1">
      <c r="A208" s="10">
        <v>205</v>
      </c>
      <c r="B208" s="10" t="s">
        <v>283</v>
      </c>
      <c r="C208" s="11" t="s">
        <v>284</v>
      </c>
      <c r="D208" s="11" t="s">
        <v>285</v>
      </c>
      <c r="E208" s="11" t="s">
        <v>265</v>
      </c>
      <c r="F208" s="11">
        <v>5.70</v>
      </c>
      <c r="G208" s="10">
        <v>500</v>
      </c>
      <c r="H208" s="10">
        <v>2850</v>
      </c>
      <c r="I208" s="10">
        <v>25650</v>
      </c>
      <c r="J208" s="10">
        <v>18</v>
      </c>
      <c r="K208" s="10">
        <f t="shared" si="17"/>
        <v>9000</v>
      </c>
      <c r="L208" s="15"/>
    </row>
    <row r="209" spans="1:12" ht="40.5" customHeight="1">
      <c r="A209" s="10">
        <v>206</v>
      </c>
      <c r="B209" s="10" t="s">
        <v>283</v>
      </c>
      <c r="C209" s="11" t="s">
        <v>284</v>
      </c>
      <c r="D209" s="11" t="s">
        <v>285</v>
      </c>
      <c r="E209" s="11" t="s">
        <v>286</v>
      </c>
      <c r="F209" s="11">
        <v>7.40</v>
      </c>
      <c r="G209" s="10">
        <v>2000</v>
      </c>
      <c r="H209" s="10">
        <v>14800</v>
      </c>
      <c r="I209" s="10">
        <v>133200</v>
      </c>
      <c r="J209" s="10">
        <v>18</v>
      </c>
      <c r="K209" s="10">
        <f t="shared" si="17"/>
        <v>36000</v>
      </c>
      <c r="L209" s="15"/>
    </row>
    <row r="210" spans="1:12" ht="40.5" customHeight="1">
      <c r="A210" s="10">
        <v>207</v>
      </c>
      <c r="B210" s="10" t="s">
        <v>283</v>
      </c>
      <c r="C210" s="11" t="s">
        <v>287</v>
      </c>
      <c r="D210" s="11" t="s">
        <v>285</v>
      </c>
      <c r="E210" s="11" t="s">
        <v>17</v>
      </c>
      <c r="F210" s="11">
        <v>8.50</v>
      </c>
      <c r="G210" s="10">
        <v>500</v>
      </c>
      <c r="H210" s="10">
        <v>4250</v>
      </c>
      <c r="I210" s="10">
        <v>38250</v>
      </c>
      <c r="J210" s="10">
        <v>18</v>
      </c>
      <c r="K210" s="10">
        <f t="shared" si="17"/>
        <v>9000</v>
      </c>
      <c r="L210" s="15"/>
    </row>
    <row r="211" spans="1:12" ht="40.5" customHeight="1">
      <c r="A211" s="10">
        <v>208</v>
      </c>
      <c r="B211" s="11" t="s">
        <v>25</v>
      </c>
      <c r="C211" s="11" t="s">
        <v>288</v>
      </c>
      <c r="D211" s="10" t="s">
        <v>289</v>
      </c>
      <c r="E211" s="11" t="s">
        <v>17</v>
      </c>
      <c r="F211" s="11">
        <v>8.50</v>
      </c>
      <c r="G211" s="10">
        <v>180</v>
      </c>
      <c r="H211" s="10">
        <v>1530</v>
      </c>
      <c r="I211" s="10">
        <v>13770</v>
      </c>
      <c r="J211" s="10">
        <v>18</v>
      </c>
      <c r="K211" s="10">
        <f t="shared" si="17"/>
        <v>3240</v>
      </c>
      <c r="L211" s="15"/>
    </row>
    <row r="212" spans="1:12" ht="40.5" customHeight="1">
      <c r="A212" s="10">
        <v>209</v>
      </c>
      <c r="B212" s="19" t="s">
        <v>14</v>
      </c>
      <c r="C212" s="11" t="s">
        <v>290</v>
      </c>
      <c r="D212" s="19" t="s">
        <v>291</v>
      </c>
      <c r="E212" s="19" t="s">
        <v>17</v>
      </c>
      <c r="F212" s="20">
        <v>8.30</v>
      </c>
      <c r="G212" s="20">
        <v>130</v>
      </c>
      <c r="H212" s="19">
        <v>1080</v>
      </c>
      <c r="I212" s="21">
        <v>9288</v>
      </c>
      <c r="J212" s="10">
        <v>18</v>
      </c>
      <c r="K212" s="10">
        <f t="shared" si="17"/>
        <v>2340</v>
      </c>
      <c r="L212" s="15"/>
    </row>
    <row r="213" spans="1:12" ht="40.5" customHeight="1">
      <c r="A213" s="10">
        <v>210</v>
      </c>
      <c r="B213" s="19" t="s">
        <v>14</v>
      </c>
      <c r="C213" s="11" t="s">
        <v>290</v>
      </c>
      <c r="D213" s="19" t="s">
        <v>292</v>
      </c>
      <c r="E213" s="19" t="s">
        <v>17</v>
      </c>
      <c r="F213" s="20">
        <v>8.30</v>
      </c>
      <c r="G213" s="20">
        <v>57.80</v>
      </c>
      <c r="H213" s="19">
        <v>480</v>
      </c>
      <c r="I213" s="21">
        <v>4128</v>
      </c>
      <c r="J213" s="10">
        <v>18</v>
      </c>
      <c r="K213" s="10">
        <f t="shared" si="17"/>
        <v>1040.3999999999999</v>
      </c>
      <c r="L213" s="15"/>
    </row>
    <row r="214" spans="1:12" ht="40.5" customHeight="1">
      <c r="A214" s="10">
        <v>211</v>
      </c>
      <c r="B214" s="19" t="s">
        <v>14</v>
      </c>
      <c r="C214" s="11" t="s">
        <v>290</v>
      </c>
      <c r="D214" s="19" t="s">
        <v>293</v>
      </c>
      <c r="E214" s="19" t="s">
        <v>17</v>
      </c>
      <c r="F214" s="20">
        <v>8.30</v>
      </c>
      <c r="G214" s="20">
        <v>274.60</v>
      </c>
      <c r="H214" s="19">
        <v>2280</v>
      </c>
      <c r="I214" s="21">
        <v>19608</v>
      </c>
      <c r="J214" s="10">
        <v>18</v>
      </c>
      <c r="K214" s="10">
        <f t="shared" si="17"/>
        <v>4942.8000000000002</v>
      </c>
      <c r="L214" s="15"/>
    </row>
    <row r="215" spans="1:12" ht="40.5" customHeight="1">
      <c r="A215" s="10">
        <v>212</v>
      </c>
      <c r="B215" s="19" t="s">
        <v>14</v>
      </c>
      <c r="C215" s="11" t="s">
        <v>290</v>
      </c>
      <c r="D215" s="19" t="s">
        <v>294</v>
      </c>
      <c r="E215" s="19" t="s">
        <v>17</v>
      </c>
      <c r="F215" s="20">
        <v>8.30</v>
      </c>
      <c r="G215" s="20">
        <v>70</v>
      </c>
      <c r="H215" s="19">
        <v>581</v>
      </c>
      <c r="I215" s="21">
        <v>4996.60</v>
      </c>
      <c r="J215" s="10">
        <v>18</v>
      </c>
      <c r="K215" s="10">
        <f t="shared" si="17"/>
        <v>1260</v>
      </c>
      <c r="L215" s="15"/>
    </row>
    <row r="216" spans="1:12" ht="40.5" customHeight="1">
      <c r="A216" s="10">
        <v>213</v>
      </c>
      <c r="B216" s="19" t="s">
        <v>14</v>
      </c>
      <c r="C216" s="11" t="s">
        <v>290</v>
      </c>
      <c r="D216" s="19" t="s">
        <v>295</v>
      </c>
      <c r="E216" s="19" t="s">
        <v>17</v>
      </c>
      <c r="F216" s="20">
        <v>8.30</v>
      </c>
      <c r="G216" s="20">
        <v>7.20</v>
      </c>
      <c r="H216" s="19">
        <v>60</v>
      </c>
      <c r="I216" s="21">
        <v>516</v>
      </c>
      <c r="J216" s="10">
        <v>18</v>
      </c>
      <c r="K216" s="10">
        <f t="shared" si="17"/>
        <v>129.59999999999999</v>
      </c>
      <c r="L216" s="15"/>
    </row>
    <row r="217" spans="1:12" ht="40.5" customHeight="1">
      <c r="A217" s="10">
        <v>214</v>
      </c>
      <c r="B217" s="19" t="s">
        <v>14</v>
      </c>
      <c r="C217" s="11" t="s">
        <v>290</v>
      </c>
      <c r="D217" s="19" t="s">
        <v>296</v>
      </c>
      <c r="E217" s="19" t="s">
        <v>17</v>
      </c>
      <c r="F217" s="20">
        <v>8.30</v>
      </c>
      <c r="G217" s="20">
        <v>43</v>
      </c>
      <c r="H217" s="19">
        <v>360</v>
      </c>
      <c r="I217" s="21">
        <v>3096</v>
      </c>
      <c r="J217" s="10">
        <v>18</v>
      </c>
      <c r="K217" s="10">
        <f t="shared" si="17"/>
        <v>774</v>
      </c>
      <c r="L217" s="15"/>
    </row>
    <row r="218" spans="1:12" ht="40.5" customHeight="1">
      <c r="A218" s="10">
        <v>215</v>
      </c>
      <c r="B218" s="19" t="s">
        <v>14</v>
      </c>
      <c r="C218" s="11" t="s">
        <v>290</v>
      </c>
      <c r="D218" s="19" t="s">
        <v>297</v>
      </c>
      <c r="E218" s="19" t="s">
        <v>17</v>
      </c>
      <c r="F218" s="20">
        <v>8.30</v>
      </c>
      <c r="G218" s="20">
        <v>115</v>
      </c>
      <c r="H218" s="19">
        <v>960</v>
      </c>
      <c r="I218" s="21">
        <v>8256</v>
      </c>
      <c r="J218" s="10">
        <v>18</v>
      </c>
      <c r="K218" s="10">
        <f t="shared" si="17"/>
        <v>2070</v>
      </c>
      <c r="L218" s="15"/>
    </row>
    <row r="219" spans="1:12" ht="40.5" customHeight="1">
      <c r="A219" s="10">
        <v>216</v>
      </c>
      <c r="B219" s="19" t="s">
        <v>14</v>
      </c>
      <c r="C219" s="11" t="s">
        <v>290</v>
      </c>
      <c r="D219" s="19" t="s">
        <v>298</v>
      </c>
      <c r="E219" s="19" t="s">
        <v>17</v>
      </c>
      <c r="F219" s="20">
        <v>8.30</v>
      </c>
      <c r="G219" s="20">
        <v>119.70</v>
      </c>
      <c r="H219" s="19">
        <v>993.51</v>
      </c>
      <c r="I219" s="21">
        <v>8544.1859999999997</v>
      </c>
      <c r="J219" s="10">
        <v>18</v>
      </c>
      <c r="K219" s="10">
        <f t="shared" si="17"/>
        <v>2154.5999999999999</v>
      </c>
      <c r="L219" s="15"/>
    </row>
    <row r="220" spans="1:12" ht="40.5" customHeight="1">
      <c r="A220" s="10">
        <v>217</v>
      </c>
      <c r="B220" s="19" t="s">
        <v>14</v>
      </c>
      <c r="C220" s="11" t="s">
        <v>290</v>
      </c>
      <c r="D220" s="19" t="s">
        <v>299</v>
      </c>
      <c r="E220" s="19" t="s">
        <v>17</v>
      </c>
      <c r="F220" s="20">
        <v>8.30</v>
      </c>
      <c r="G220" s="20">
        <v>260</v>
      </c>
      <c r="H220" s="19">
        <v>2158</v>
      </c>
      <c r="I220" s="21">
        <v>18558.80</v>
      </c>
      <c r="J220" s="10">
        <v>18</v>
      </c>
      <c r="K220" s="10">
        <f t="shared" si="17"/>
        <v>4680</v>
      </c>
      <c r="L220" s="15"/>
    </row>
    <row r="221" spans="1:12" ht="40.5" customHeight="1">
      <c r="A221" s="10">
        <v>218</v>
      </c>
      <c r="B221" s="11" t="s">
        <v>14</v>
      </c>
      <c r="C221" s="11" t="s">
        <v>290</v>
      </c>
      <c r="D221" s="11" t="s">
        <v>300</v>
      </c>
      <c r="E221" s="11" t="s">
        <v>17</v>
      </c>
      <c r="F221" s="20">
        <v>8.30</v>
      </c>
      <c r="G221" s="20">
        <v>70</v>
      </c>
      <c r="H221" s="11">
        <v>581</v>
      </c>
      <c r="I221" s="21">
        <v>4996.60</v>
      </c>
      <c r="J221" s="10">
        <v>18</v>
      </c>
      <c r="K221" s="10">
        <f t="shared" si="17"/>
        <v>1260</v>
      </c>
      <c r="L221" s="15"/>
    </row>
    <row r="222" spans="1:12" ht="40.5" customHeight="1">
      <c r="A222" s="10">
        <v>219</v>
      </c>
      <c r="B222" s="11" t="s">
        <v>14</v>
      </c>
      <c r="C222" s="11" t="s">
        <v>290</v>
      </c>
      <c r="D222" s="11" t="s">
        <v>301</v>
      </c>
      <c r="E222" s="11" t="s">
        <v>17</v>
      </c>
      <c r="F222" s="20">
        <v>8.30</v>
      </c>
      <c r="G222" s="20">
        <v>80</v>
      </c>
      <c r="H222" s="11">
        <v>664</v>
      </c>
      <c r="I222" s="21">
        <v>5710.40</v>
      </c>
      <c r="J222" s="10">
        <v>18</v>
      </c>
      <c r="K222" s="10">
        <f t="shared" si="17"/>
        <v>1440</v>
      </c>
      <c r="L222" s="15"/>
    </row>
    <row r="223" spans="1:12" ht="40.5" customHeight="1">
      <c r="A223" s="10">
        <v>220</v>
      </c>
      <c r="B223" s="19" t="s">
        <v>14</v>
      </c>
      <c r="C223" s="11" t="s">
        <v>290</v>
      </c>
      <c r="D223" s="19" t="s">
        <v>302</v>
      </c>
      <c r="E223" s="19" t="s">
        <v>17</v>
      </c>
      <c r="F223" s="20">
        <v>8.30</v>
      </c>
      <c r="G223" s="20">
        <v>50</v>
      </c>
      <c r="H223" s="19">
        <v>420</v>
      </c>
      <c r="I223" s="21">
        <v>3612</v>
      </c>
      <c r="J223" s="10">
        <v>18</v>
      </c>
      <c r="K223" s="10">
        <f t="shared" si="17"/>
        <v>900</v>
      </c>
      <c r="L223" s="15"/>
    </row>
    <row r="224" spans="1:12" ht="40.5" customHeight="1">
      <c r="A224" s="10">
        <v>221</v>
      </c>
      <c r="B224" s="11" t="s">
        <v>14</v>
      </c>
      <c r="C224" s="11" t="s">
        <v>290</v>
      </c>
      <c r="D224" s="11" t="s">
        <v>303</v>
      </c>
      <c r="E224" s="11" t="s">
        <v>17</v>
      </c>
      <c r="F224" s="20">
        <v>8.30</v>
      </c>
      <c r="G224" s="20">
        <v>50</v>
      </c>
      <c r="H224" s="11">
        <v>415</v>
      </c>
      <c r="I224" s="21">
        <v>3569</v>
      </c>
      <c r="J224" s="10">
        <v>18</v>
      </c>
      <c r="K224" s="10">
        <f t="shared" si="17"/>
        <v>900</v>
      </c>
      <c r="L224" s="15"/>
    </row>
    <row r="225" spans="1:12" ht="40.5" customHeight="1">
      <c r="A225" s="10">
        <v>222</v>
      </c>
      <c r="B225" s="11" t="s">
        <v>14</v>
      </c>
      <c r="C225" s="11" t="s">
        <v>290</v>
      </c>
      <c r="D225" s="11" t="s">
        <v>304</v>
      </c>
      <c r="E225" s="11" t="s">
        <v>17</v>
      </c>
      <c r="F225" s="20">
        <v>8.30</v>
      </c>
      <c r="G225" s="13">
        <v>35</v>
      </c>
      <c r="H225" s="11">
        <v>290.50</v>
      </c>
      <c r="I225" s="21">
        <v>2498.30</v>
      </c>
      <c r="J225" s="10">
        <v>18</v>
      </c>
      <c r="K225" s="10">
        <f t="shared" si="17"/>
        <v>630</v>
      </c>
      <c r="L225" s="15"/>
    </row>
    <row r="226" spans="1:12" ht="40.5" customHeight="1">
      <c r="A226" s="10">
        <v>223</v>
      </c>
      <c r="B226" s="11" t="s">
        <v>14</v>
      </c>
      <c r="C226" s="11" t="s">
        <v>290</v>
      </c>
      <c r="D226" s="11" t="s">
        <v>305</v>
      </c>
      <c r="E226" s="11" t="s">
        <v>17</v>
      </c>
      <c r="F226" s="20">
        <v>8.30</v>
      </c>
      <c r="G226" s="13">
        <v>75</v>
      </c>
      <c r="H226" s="11">
        <v>622.50</v>
      </c>
      <c r="I226" s="21">
        <v>5353.50</v>
      </c>
      <c r="J226" s="10">
        <v>18</v>
      </c>
      <c r="K226" s="10">
        <f t="shared" si="17"/>
        <v>1350</v>
      </c>
      <c r="L226" s="15"/>
    </row>
    <row r="227" spans="1:12" ht="40.5" customHeight="1">
      <c r="A227" s="10">
        <v>224</v>
      </c>
      <c r="B227" s="11" t="s">
        <v>14</v>
      </c>
      <c r="C227" s="11" t="s">
        <v>290</v>
      </c>
      <c r="D227" s="11" t="s">
        <v>306</v>
      </c>
      <c r="E227" s="11" t="s">
        <v>17</v>
      </c>
      <c r="F227" s="20">
        <v>8.30</v>
      </c>
      <c r="G227" s="13">
        <v>55</v>
      </c>
      <c r="H227" s="11">
        <v>456.50</v>
      </c>
      <c r="I227" s="21">
        <v>3925.90</v>
      </c>
      <c r="J227" s="10">
        <v>18</v>
      </c>
      <c r="K227" s="10">
        <f t="shared" si="17"/>
        <v>990</v>
      </c>
      <c r="L227" s="15"/>
    </row>
    <row r="228" spans="1:12" ht="40.5" customHeight="1">
      <c r="A228" s="10">
        <v>225</v>
      </c>
      <c r="B228" s="11" t="s">
        <v>14</v>
      </c>
      <c r="C228" s="11" t="s">
        <v>290</v>
      </c>
      <c r="D228" s="11" t="s">
        <v>307</v>
      </c>
      <c r="E228" s="11" t="s">
        <v>17</v>
      </c>
      <c r="F228" s="20">
        <v>8.30</v>
      </c>
      <c r="G228" s="13">
        <v>65</v>
      </c>
      <c r="H228" s="11">
        <v>539.50</v>
      </c>
      <c r="I228" s="21">
        <v>4639.70</v>
      </c>
      <c r="J228" s="10">
        <v>18</v>
      </c>
      <c r="K228" s="10">
        <f t="shared" si="17"/>
        <v>1170</v>
      </c>
      <c r="L228" s="15"/>
    </row>
    <row r="229" spans="1:12" ht="40.5" customHeight="1">
      <c r="A229" s="10">
        <v>226</v>
      </c>
      <c r="B229" s="11" t="s">
        <v>14</v>
      </c>
      <c r="C229" s="11" t="s">
        <v>290</v>
      </c>
      <c r="D229" s="11" t="s">
        <v>308</v>
      </c>
      <c r="E229" s="11" t="s">
        <v>17</v>
      </c>
      <c r="F229" s="20">
        <v>8.30</v>
      </c>
      <c r="G229" s="13">
        <v>75</v>
      </c>
      <c r="H229" s="11">
        <v>622.50</v>
      </c>
      <c r="I229" s="21">
        <v>5353.50</v>
      </c>
      <c r="J229" s="10">
        <v>18</v>
      </c>
      <c r="K229" s="10">
        <f t="shared" si="17"/>
        <v>1350</v>
      </c>
      <c r="L229" s="15"/>
    </row>
    <row r="230" spans="1:12" ht="40.5" customHeight="1">
      <c r="A230" s="10">
        <v>227</v>
      </c>
      <c r="B230" s="19" t="s">
        <v>14</v>
      </c>
      <c r="C230" s="11" t="s">
        <v>290</v>
      </c>
      <c r="D230" s="19" t="s">
        <v>309</v>
      </c>
      <c r="E230" s="19" t="s">
        <v>17</v>
      </c>
      <c r="F230" s="20">
        <v>8.30</v>
      </c>
      <c r="G230" s="13">
        <v>50</v>
      </c>
      <c r="H230" s="19">
        <v>415</v>
      </c>
      <c r="I230" s="21">
        <v>3569</v>
      </c>
      <c r="J230" s="10">
        <v>18</v>
      </c>
      <c r="K230" s="10">
        <f t="shared" si="17"/>
        <v>900</v>
      </c>
      <c r="L230" s="15"/>
    </row>
    <row r="231" spans="1:12" ht="40.5" customHeight="1">
      <c r="A231" s="10">
        <v>228</v>
      </c>
      <c r="B231" s="19" t="s">
        <v>14</v>
      </c>
      <c r="C231" s="11" t="s">
        <v>290</v>
      </c>
      <c r="D231" s="19" t="s">
        <v>310</v>
      </c>
      <c r="E231" s="19" t="s">
        <v>17</v>
      </c>
      <c r="F231" s="20">
        <v>8.30</v>
      </c>
      <c r="G231" s="13">
        <v>51.30</v>
      </c>
      <c r="H231" s="19">
        <v>425</v>
      </c>
      <c r="I231" s="21">
        <v>3655</v>
      </c>
      <c r="J231" s="10">
        <v>18</v>
      </c>
      <c r="K231" s="10">
        <f t="shared" si="17"/>
        <v>923.39999999999998</v>
      </c>
      <c r="L231" s="15"/>
    </row>
    <row r="232" spans="1:12" ht="40.5" customHeight="1">
      <c r="A232" s="10">
        <v>229</v>
      </c>
      <c r="B232" s="19" t="s">
        <v>14</v>
      </c>
      <c r="C232" s="11" t="s">
        <v>290</v>
      </c>
      <c r="D232" s="19" t="s">
        <v>311</v>
      </c>
      <c r="E232" s="19" t="s">
        <v>17</v>
      </c>
      <c r="F232" s="20">
        <v>8.30</v>
      </c>
      <c r="G232" s="20">
        <v>85.60</v>
      </c>
      <c r="H232" s="19">
        <v>710.48</v>
      </c>
      <c r="I232" s="21">
        <v>6110.1279999999997</v>
      </c>
      <c r="J232" s="10">
        <v>18</v>
      </c>
      <c r="K232" s="10">
        <f t="shared" si="17"/>
        <v>1540.8</v>
      </c>
      <c r="L232" s="15"/>
    </row>
    <row r="233" spans="1:12" ht="40.5" customHeight="1">
      <c r="A233" s="10">
        <v>230</v>
      </c>
      <c r="B233" s="19" t="s">
        <v>14</v>
      </c>
      <c r="C233" s="11" t="s">
        <v>290</v>
      </c>
      <c r="D233" s="19" t="s">
        <v>312</v>
      </c>
      <c r="E233" s="19" t="s">
        <v>17</v>
      </c>
      <c r="F233" s="20">
        <v>8.30</v>
      </c>
      <c r="G233" s="20">
        <v>177</v>
      </c>
      <c r="H233" s="19">
        <v>1470</v>
      </c>
      <c r="I233" s="21">
        <v>12642</v>
      </c>
      <c r="J233" s="10">
        <v>18</v>
      </c>
      <c r="K233" s="10">
        <f t="shared" si="17"/>
        <v>3186</v>
      </c>
      <c r="L233" s="15"/>
    </row>
    <row r="234" spans="1:12" ht="40.5" customHeight="1">
      <c r="A234" s="10">
        <v>231</v>
      </c>
      <c r="B234" s="19" t="s">
        <v>14</v>
      </c>
      <c r="C234" s="11" t="s">
        <v>290</v>
      </c>
      <c r="D234" s="19" t="s">
        <v>313</v>
      </c>
      <c r="E234" s="19" t="s">
        <v>17</v>
      </c>
      <c r="F234" s="20">
        <v>8.30</v>
      </c>
      <c r="G234" s="13">
        <v>59.30</v>
      </c>
      <c r="H234" s="19">
        <f t="shared" si="18" ref="H234:H256">G234*F234</f>
        <v>492.19</v>
      </c>
      <c r="I234" s="21">
        <v>4232.8339999999998</v>
      </c>
      <c r="J234" s="10">
        <v>18</v>
      </c>
      <c r="K234" s="10">
        <f t="shared" si="17"/>
        <v>1067.3999999999999</v>
      </c>
      <c r="L234" s="15"/>
    </row>
    <row r="235" spans="1:12" ht="40.5" customHeight="1">
      <c r="A235" s="10">
        <v>232</v>
      </c>
      <c r="B235" s="19" t="s">
        <v>14</v>
      </c>
      <c r="C235" s="11" t="s">
        <v>290</v>
      </c>
      <c r="D235" s="19" t="s">
        <v>314</v>
      </c>
      <c r="E235" s="19" t="s">
        <v>17</v>
      </c>
      <c r="F235" s="20">
        <v>8.30</v>
      </c>
      <c r="G235" s="13">
        <v>62.70</v>
      </c>
      <c r="H235" s="19">
        <f t="shared" si="18"/>
        <v>520.41000000000008</v>
      </c>
      <c r="I235" s="21">
        <f t="shared" si="19" ref="I235:I256">H235*8.6</f>
        <v>4475.5260000000007</v>
      </c>
      <c r="J235" s="10">
        <v>18</v>
      </c>
      <c r="K235" s="10">
        <f t="shared" si="17"/>
        <v>1128.6000000000001</v>
      </c>
      <c r="L235" s="15"/>
    </row>
    <row r="236" spans="1:12" ht="40.5" customHeight="1">
      <c r="A236" s="10">
        <v>233</v>
      </c>
      <c r="B236" s="19" t="s">
        <v>14</v>
      </c>
      <c r="C236" s="11" t="s">
        <v>290</v>
      </c>
      <c r="D236" s="19" t="s">
        <v>315</v>
      </c>
      <c r="E236" s="19" t="s">
        <v>17</v>
      </c>
      <c r="F236" s="20">
        <v>8.30</v>
      </c>
      <c r="G236" s="13">
        <v>35</v>
      </c>
      <c r="H236" s="19">
        <f t="shared" si="18"/>
        <v>290.5</v>
      </c>
      <c r="I236" s="21">
        <f t="shared" si="19"/>
        <v>2498.2999999999997</v>
      </c>
      <c r="J236" s="10">
        <v>18</v>
      </c>
      <c r="K236" s="10">
        <f t="shared" si="17"/>
        <v>630</v>
      </c>
      <c r="L236" s="15"/>
    </row>
    <row r="237" spans="1:12" ht="40.5" customHeight="1">
      <c r="A237" s="10">
        <v>234</v>
      </c>
      <c r="B237" s="19" t="s">
        <v>14</v>
      </c>
      <c r="C237" s="11" t="s">
        <v>290</v>
      </c>
      <c r="D237" s="19" t="s">
        <v>316</v>
      </c>
      <c r="E237" s="19" t="s">
        <v>17</v>
      </c>
      <c r="F237" s="20">
        <v>8.30</v>
      </c>
      <c r="G237" s="13">
        <v>80</v>
      </c>
      <c r="H237" s="19">
        <f t="shared" si="18"/>
        <v>664</v>
      </c>
      <c r="I237" s="21">
        <f t="shared" si="19"/>
        <v>5710.3999999999996</v>
      </c>
      <c r="J237" s="10">
        <v>18</v>
      </c>
      <c r="K237" s="10">
        <f t="shared" si="17"/>
        <v>1440</v>
      </c>
      <c r="L237" s="15"/>
    </row>
    <row r="238" spans="1:12" ht="40.5" customHeight="1">
      <c r="A238" s="10">
        <v>235</v>
      </c>
      <c r="B238" s="19" t="s">
        <v>14</v>
      </c>
      <c r="C238" s="11" t="s">
        <v>290</v>
      </c>
      <c r="D238" s="19" t="s">
        <v>317</v>
      </c>
      <c r="E238" s="19" t="s">
        <v>17</v>
      </c>
      <c r="F238" s="20">
        <v>8.30</v>
      </c>
      <c r="G238" s="13">
        <v>100</v>
      </c>
      <c r="H238" s="19">
        <f t="shared" si="18"/>
        <v>830.00000000000011</v>
      </c>
      <c r="I238" s="21">
        <f t="shared" si="19"/>
        <v>7138.0000000000009</v>
      </c>
      <c r="J238" s="10">
        <v>18</v>
      </c>
      <c r="K238" s="10">
        <f t="shared" si="17"/>
        <v>1800</v>
      </c>
      <c r="L238" s="15"/>
    </row>
    <row r="239" spans="1:12" ht="40.5" customHeight="1">
      <c r="A239" s="10">
        <v>236</v>
      </c>
      <c r="B239" s="19" t="s">
        <v>14</v>
      </c>
      <c r="C239" s="11" t="s">
        <v>290</v>
      </c>
      <c r="D239" s="19" t="s">
        <v>318</v>
      </c>
      <c r="E239" s="19" t="s">
        <v>17</v>
      </c>
      <c r="F239" s="20">
        <v>8.30</v>
      </c>
      <c r="G239" s="13">
        <v>40</v>
      </c>
      <c r="H239" s="19">
        <f t="shared" si="18"/>
        <v>332</v>
      </c>
      <c r="I239" s="21">
        <f t="shared" si="19"/>
        <v>2855.1999999999998</v>
      </c>
      <c r="J239" s="10">
        <v>18</v>
      </c>
      <c r="K239" s="10">
        <f t="shared" si="17"/>
        <v>720</v>
      </c>
      <c r="L239" s="15"/>
    </row>
    <row r="240" spans="1:12" ht="40.5" customHeight="1">
      <c r="A240" s="10">
        <v>237</v>
      </c>
      <c r="B240" s="19" t="s">
        <v>14</v>
      </c>
      <c r="C240" s="11" t="s">
        <v>290</v>
      </c>
      <c r="D240" s="19" t="s">
        <v>319</v>
      </c>
      <c r="E240" s="19" t="s">
        <v>17</v>
      </c>
      <c r="F240" s="20">
        <v>8.30</v>
      </c>
      <c r="G240" s="13">
        <v>70</v>
      </c>
      <c r="H240" s="19">
        <f t="shared" si="18"/>
        <v>581</v>
      </c>
      <c r="I240" s="21">
        <f t="shared" si="19"/>
        <v>4996.5999999999995</v>
      </c>
      <c r="J240" s="10">
        <v>18</v>
      </c>
      <c r="K240" s="10">
        <f t="shared" si="17"/>
        <v>1260</v>
      </c>
      <c r="L240" s="15"/>
    </row>
    <row r="241" spans="1:12" ht="40.5" customHeight="1">
      <c r="A241" s="10">
        <v>238</v>
      </c>
      <c r="B241" s="19" t="s">
        <v>14</v>
      </c>
      <c r="C241" s="11" t="s">
        <v>290</v>
      </c>
      <c r="D241" s="19" t="s">
        <v>320</v>
      </c>
      <c r="E241" s="19" t="s">
        <v>17</v>
      </c>
      <c r="F241" s="20">
        <v>8.30</v>
      </c>
      <c r="G241" s="13">
        <v>111.80</v>
      </c>
      <c r="H241" s="19">
        <f t="shared" si="18"/>
        <v>927.94000000000005</v>
      </c>
      <c r="I241" s="21">
        <f t="shared" si="19"/>
        <v>7980.2840000000006</v>
      </c>
      <c r="J241" s="10">
        <v>18</v>
      </c>
      <c r="K241" s="10">
        <f t="shared" si="17"/>
        <v>2012.3999999999999</v>
      </c>
      <c r="L241" s="15"/>
    </row>
    <row r="242" spans="1:12" ht="40.5" customHeight="1">
      <c r="A242" s="10">
        <v>239</v>
      </c>
      <c r="B242" s="19" t="s">
        <v>14</v>
      </c>
      <c r="C242" s="11" t="s">
        <v>290</v>
      </c>
      <c r="D242" s="19" t="s">
        <v>321</v>
      </c>
      <c r="E242" s="19" t="s">
        <v>17</v>
      </c>
      <c r="F242" s="20">
        <v>8.30</v>
      </c>
      <c r="G242" s="13">
        <v>40</v>
      </c>
      <c r="H242" s="19">
        <f t="shared" si="18"/>
        <v>332</v>
      </c>
      <c r="I242" s="21">
        <f t="shared" si="19"/>
        <v>2855.1999999999998</v>
      </c>
      <c r="J242" s="10">
        <v>18</v>
      </c>
      <c r="K242" s="10">
        <f t="shared" si="17"/>
        <v>720</v>
      </c>
      <c r="L242" s="15"/>
    </row>
    <row r="243" spans="1:12" ht="40.5" customHeight="1">
      <c r="A243" s="10">
        <v>240</v>
      </c>
      <c r="B243" s="19" t="s">
        <v>14</v>
      </c>
      <c r="C243" s="11" t="s">
        <v>290</v>
      </c>
      <c r="D243" s="19" t="s">
        <v>322</v>
      </c>
      <c r="E243" s="19" t="s">
        <v>17</v>
      </c>
      <c r="F243" s="20">
        <v>8.30</v>
      </c>
      <c r="G243" s="13">
        <v>42.70</v>
      </c>
      <c r="H243" s="19">
        <f t="shared" si="18"/>
        <v>354.41000000000008</v>
      </c>
      <c r="I243" s="21">
        <f t="shared" si="19"/>
        <v>3047.9260000000004</v>
      </c>
      <c r="J243" s="10">
        <v>18</v>
      </c>
      <c r="K243" s="10">
        <f t="shared" si="17"/>
        <v>768.60000000000002</v>
      </c>
      <c r="L243" s="15"/>
    </row>
    <row r="244" spans="1:12" ht="40.5" customHeight="1">
      <c r="A244" s="10">
        <v>241</v>
      </c>
      <c r="B244" s="19" t="s">
        <v>14</v>
      </c>
      <c r="C244" s="11" t="s">
        <v>290</v>
      </c>
      <c r="D244" s="19" t="s">
        <v>323</v>
      </c>
      <c r="E244" s="19" t="s">
        <v>17</v>
      </c>
      <c r="F244" s="20">
        <v>8.30</v>
      </c>
      <c r="G244" s="13">
        <v>90</v>
      </c>
      <c r="H244" s="19">
        <f t="shared" si="18"/>
        <v>747.00000000000011</v>
      </c>
      <c r="I244" s="21">
        <f t="shared" si="19"/>
        <v>6424.2000000000007</v>
      </c>
      <c r="J244" s="10">
        <v>18</v>
      </c>
      <c r="K244" s="10">
        <f t="shared" si="17"/>
        <v>1620</v>
      </c>
      <c r="L244" s="15"/>
    </row>
    <row r="245" spans="1:12" ht="40.5" customHeight="1">
      <c r="A245" s="10">
        <v>242</v>
      </c>
      <c r="B245" s="19" t="s">
        <v>14</v>
      </c>
      <c r="C245" s="11" t="s">
        <v>290</v>
      </c>
      <c r="D245" s="19" t="s">
        <v>324</v>
      </c>
      <c r="E245" s="19" t="s">
        <v>17</v>
      </c>
      <c r="F245" s="20">
        <v>8.30</v>
      </c>
      <c r="G245" s="13">
        <v>50</v>
      </c>
      <c r="H245" s="19">
        <f t="shared" si="18"/>
        <v>415.00000000000006</v>
      </c>
      <c r="I245" s="21">
        <f t="shared" si="19"/>
        <v>3569.0000000000005</v>
      </c>
      <c r="J245" s="10">
        <v>18</v>
      </c>
      <c r="K245" s="10">
        <f t="shared" si="17"/>
        <v>900</v>
      </c>
      <c r="L245" s="15"/>
    </row>
    <row r="246" spans="1:12" ht="40.5" customHeight="1">
      <c r="A246" s="10">
        <v>243</v>
      </c>
      <c r="B246" s="19" t="s">
        <v>14</v>
      </c>
      <c r="C246" s="11" t="s">
        <v>290</v>
      </c>
      <c r="D246" s="19" t="s">
        <v>325</v>
      </c>
      <c r="E246" s="19" t="s">
        <v>17</v>
      </c>
      <c r="F246" s="20">
        <v>8.30</v>
      </c>
      <c r="G246" s="13">
        <v>70</v>
      </c>
      <c r="H246" s="19">
        <f t="shared" si="18"/>
        <v>581</v>
      </c>
      <c r="I246" s="21">
        <f t="shared" si="19"/>
        <v>4996.5999999999995</v>
      </c>
      <c r="J246" s="10">
        <v>18</v>
      </c>
      <c r="K246" s="10">
        <f t="shared" si="17"/>
        <v>1260</v>
      </c>
      <c r="L246" s="15"/>
    </row>
    <row r="247" spans="1:12" ht="40.5" customHeight="1">
      <c r="A247" s="10">
        <v>244</v>
      </c>
      <c r="B247" s="19" t="s">
        <v>14</v>
      </c>
      <c r="C247" s="11" t="s">
        <v>290</v>
      </c>
      <c r="D247" s="19" t="s">
        <v>326</v>
      </c>
      <c r="E247" s="19" t="s">
        <v>17</v>
      </c>
      <c r="F247" s="20">
        <v>8.30</v>
      </c>
      <c r="G247" s="13">
        <v>75</v>
      </c>
      <c r="H247" s="19">
        <f t="shared" si="18"/>
        <v>622.5</v>
      </c>
      <c r="I247" s="21">
        <f t="shared" si="19"/>
        <v>5353.5</v>
      </c>
      <c r="J247" s="10">
        <v>18</v>
      </c>
      <c r="K247" s="10">
        <f t="shared" si="17"/>
        <v>1350</v>
      </c>
      <c r="L247" s="15"/>
    </row>
    <row r="248" spans="1:12" ht="40.5" customHeight="1">
      <c r="A248" s="10">
        <v>245</v>
      </c>
      <c r="B248" s="19" t="s">
        <v>14</v>
      </c>
      <c r="C248" s="11" t="s">
        <v>290</v>
      </c>
      <c r="D248" s="19" t="s">
        <v>327</v>
      </c>
      <c r="E248" s="19" t="s">
        <v>17</v>
      </c>
      <c r="F248" s="20">
        <v>8.30</v>
      </c>
      <c r="G248" s="13">
        <v>72</v>
      </c>
      <c r="H248" s="19">
        <f t="shared" si="18"/>
        <v>597.60000000000002</v>
      </c>
      <c r="I248" s="21">
        <f t="shared" si="19"/>
        <v>5139.3599999999997</v>
      </c>
      <c r="J248" s="10">
        <v>18</v>
      </c>
      <c r="K248" s="10">
        <f t="shared" si="17"/>
        <v>1296</v>
      </c>
      <c r="L248" s="15"/>
    </row>
    <row r="249" spans="1:12" ht="40.5" customHeight="1">
      <c r="A249" s="10">
        <v>246</v>
      </c>
      <c r="B249" s="19" t="s">
        <v>14</v>
      </c>
      <c r="C249" s="11" t="s">
        <v>290</v>
      </c>
      <c r="D249" s="19" t="s">
        <v>328</v>
      </c>
      <c r="E249" s="19" t="s">
        <v>17</v>
      </c>
      <c r="F249" s="20">
        <v>8.30</v>
      </c>
      <c r="G249" s="13">
        <v>40</v>
      </c>
      <c r="H249" s="19">
        <f t="shared" si="18"/>
        <v>332</v>
      </c>
      <c r="I249" s="21">
        <f t="shared" si="19"/>
        <v>2855.1999999999998</v>
      </c>
      <c r="J249" s="10">
        <v>18</v>
      </c>
      <c r="K249" s="10">
        <f t="shared" si="17"/>
        <v>720</v>
      </c>
      <c r="L249" s="15"/>
    </row>
    <row r="250" spans="1:12" ht="40.5" customHeight="1">
      <c r="A250" s="10">
        <v>247</v>
      </c>
      <c r="B250" s="19" t="s">
        <v>14</v>
      </c>
      <c r="C250" s="11" t="s">
        <v>290</v>
      </c>
      <c r="D250" s="19" t="s">
        <v>329</v>
      </c>
      <c r="E250" s="19" t="s">
        <v>17</v>
      </c>
      <c r="F250" s="20">
        <v>8.30</v>
      </c>
      <c r="G250" s="13">
        <v>40</v>
      </c>
      <c r="H250" s="19">
        <f t="shared" si="18"/>
        <v>332</v>
      </c>
      <c r="I250" s="21">
        <f t="shared" si="19"/>
        <v>2855.1999999999998</v>
      </c>
      <c r="J250" s="10">
        <v>18</v>
      </c>
      <c r="K250" s="10">
        <f t="shared" si="17"/>
        <v>720</v>
      </c>
      <c r="L250" s="15"/>
    </row>
    <row r="251" spans="1:12" ht="40.5" customHeight="1">
      <c r="A251" s="10">
        <v>248</v>
      </c>
      <c r="B251" s="19" t="s">
        <v>14</v>
      </c>
      <c r="C251" s="11" t="s">
        <v>290</v>
      </c>
      <c r="D251" s="11" t="s">
        <v>330</v>
      </c>
      <c r="E251" s="19" t="s">
        <v>17</v>
      </c>
      <c r="F251" s="20">
        <v>8.30</v>
      </c>
      <c r="G251" s="13">
        <v>70</v>
      </c>
      <c r="H251" s="19">
        <f t="shared" si="18"/>
        <v>581</v>
      </c>
      <c r="I251" s="21">
        <f t="shared" si="19"/>
        <v>4996.5999999999995</v>
      </c>
      <c r="J251" s="10">
        <v>18</v>
      </c>
      <c r="K251" s="10">
        <f t="shared" si="17"/>
        <v>1260</v>
      </c>
      <c r="L251" s="15"/>
    </row>
    <row r="252" spans="1:12" ht="40.5" customHeight="1">
      <c r="A252" s="10">
        <v>249</v>
      </c>
      <c r="B252" s="19" t="s">
        <v>14</v>
      </c>
      <c r="C252" s="11" t="s">
        <v>290</v>
      </c>
      <c r="D252" s="11" t="s">
        <v>331</v>
      </c>
      <c r="E252" s="19" t="s">
        <v>17</v>
      </c>
      <c r="F252" s="20">
        <v>8.30</v>
      </c>
      <c r="G252" s="13">
        <v>55</v>
      </c>
      <c r="H252" s="19">
        <f t="shared" si="18"/>
        <v>456.50000000000006</v>
      </c>
      <c r="I252" s="21">
        <f t="shared" si="19"/>
        <v>3925.9000000000005</v>
      </c>
      <c r="J252" s="10">
        <v>18</v>
      </c>
      <c r="K252" s="10">
        <f t="shared" si="17"/>
        <v>990</v>
      </c>
      <c r="L252" s="15"/>
    </row>
    <row r="253" spans="1:12" ht="40.5" customHeight="1">
      <c r="A253" s="10">
        <v>250</v>
      </c>
      <c r="B253" s="19" t="s">
        <v>14</v>
      </c>
      <c r="C253" s="11" t="s">
        <v>290</v>
      </c>
      <c r="D253" s="11" t="s">
        <v>332</v>
      </c>
      <c r="E253" s="19" t="s">
        <v>17</v>
      </c>
      <c r="F253" s="20">
        <v>8.30</v>
      </c>
      <c r="G253" s="13">
        <v>60</v>
      </c>
      <c r="H253" s="19">
        <f t="shared" si="18"/>
        <v>498.00000000000006</v>
      </c>
      <c r="I253" s="21">
        <f t="shared" si="19"/>
        <v>4282.8000000000002</v>
      </c>
      <c r="J253" s="10">
        <v>18</v>
      </c>
      <c r="K253" s="10">
        <f t="shared" si="17"/>
        <v>1080</v>
      </c>
      <c r="L253" s="15"/>
    </row>
    <row r="254" spans="1:12" ht="40.5" customHeight="1">
      <c r="A254" s="10">
        <v>251</v>
      </c>
      <c r="B254" s="19" t="s">
        <v>14</v>
      </c>
      <c r="C254" s="11" t="s">
        <v>290</v>
      </c>
      <c r="D254" s="11" t="s">
        <v>333</v>
      </c>
      <c r="E254" s="19" t="s">
        <v>17</v>
      </c>
      <c r="F254" s="20">
        <v>8.30</v>
      </c>
      <c r="G254" s="13">
        <v>25</v>
      </c>
      <c r="H254" s="19">
        <f t="shared" si="18"/>
        <v>207.50000000000003</v>
      </c>
      <c r="I254" s="21">
        <f t="shared" si="19"/>
        <v>1784.5000000000002</v>
      </c>
      <c r="J254" s="10">
        <v>18</v>
      </c>
      <c r="K254" s="10">
        <f t="shared" si="17"/>
        <v>450</v>
      </c>
      <c r="L254" s="15"/>
    </row>
    <row r="255" spans="1:12" ht="40.5" customHeight="1">
      <c r="A255" s="10">
        <v>252</v>
      </c>
      <c r="B255" s="19" t="s">
        <v>14</v>
      </c>
      <c r="C255" s="11" t="s">
        <v>290</v>
      </c>
      <c r="D255" s="11" t="s">
        <v>334</v>
      </c>
      <c r="E255" s="19" t="s">
        <v>17</v>
      </c>
      <c r="F255" s="20">
        <v>8.30</v>
      </c>
      <c r="G255" s="13">
        <v>65</v>
      </c>
      <c r="H255" s="19">
        <f t="shared" si="18"/>
        <v>539.5</v>
      </c>
      <c r="I255" s="21">
        <f t="shared" si="19"/>
        <v>4639.6999999999998</v>
      </c>
      <c r="J255" s="10">
        <v>18</v>
      </c>
      <c r="K255" s="10">
        <f t="shared" si="17"/>
        <v>1170</v>
      </c>
      <c r="L255" s="15"/>
    </row>
    <row r="256" spans="1:12" ht="40.5" customHeight="1">
      <c r="A256" s="10">
        <v>253</v>
      </c>
      <c r="B256" s="19" t="s">
        <v>14</v>
      </c>
      <c r="C256" s="11" t="s">
        <v>290</v>
      </c>
      <c r="D256" s="11" t="s">
        <v>335</v>
      </c>
      <c r="E256" s="19" t="s">
        <v>17</v>
      </c>
      <c r="F256" s="20">
        <v>8.30</v>
      </c>
      <c r="G256" s="13">
        <v>79.70</v>
      </c>
      <c r="H256" s="19">
        <f t="shared" si="18"/>
        <v>661.5100000000001</v>
      </c>
      <c r="I256" s="21">
        <f t="shared" si="19"/>
        <v>5688.9860000000008</v>
      </c>
      <c r="J256" s="10">
        <v>18</v>
      </c>
      <c r="K256" s="10">
        <f t="shared" si="17"/>
        <v>1434.6000000000001</v>
      </c>
      <c r="L256" s="15"/>
    </row>
    <row r="257" spans="1:12" ht="40.5" customHeight="1">
      <c r="A257" s="10">
        <v>254</v>
      </c>
      <c r="B257" s="11" t="s">
        <v>25</v>
      </c>
      <c r="C257" s="11" t="s">
        <v>288</v>
      </c>
      <c r="D257" s="10" t="s">
        <v>336</v>
      </c>
      <c r="E257" s="11" t="s">
        <v>17</v>
      </c>
      <c r="F257" s="11">
        <v>8.50</v>
      </c>
      <c r="G257" s="10">
        <v>300</v>
      </c>
      <c r="H257" s="10">
        <v>2550</v>
      </c>
      <c r="I257" s="10">
        <v>22950</v>
      </c>
      <c r="J257" s="10">
        <v>18</v>
      </c>
      <c r="K257" s="10">
        <f t="shared" si="17"/>
        <v>5400</v>
      </c>
      <c r="L257" s="15"/>
    </row>
    <row r="258" spans="1:12" ht="40.5" customHeight="1">
      <c r="A258" s="10">
        <v>255</v>
      </c>
      <c r="B258" s="11" t="s">
        <v>25</v>
      </c>
      <c r="C258" s="11" t="s">
        <v>337</v>
      </c>
      <c r="D258" s="10" t="s">
        <v>338</v>
      </c>
      <c r="E258" s="11" t="s">
        <v>17</v>
      </c>
      <c r="F258" s="11">
        <v>8.50</v>
      </c>
      <c r="G258" s="10">
        <v>100</v>
      </c>
      <c r="H258" s="10">
        <v>850</v>
      </c>
      <c r="I258" s="10">
        <v>7650</v>
      </c>
      <c r="J258" s="10">
        <v>18</v>
      </c>
      <c r="K258" s="10">
        <f t="shared" si="17"/>
        <v>1800</v>
      </c>
      <c r="L258" s="15"/>
    </row>
    <row r="259" spans="1:12" ht="40.5" customHeight="1">
      <c r="A259" s="10">
        <v>256</v>
      </c>
      <c r="B259" s="11" t="s">
        <v>283</v>
      </c>
      <c r="C259" s="11" t="s">
        <v>339</v>
      </c>
      <c r="D259" s="11" t="s">
        <v>340</v>
      </c>
      <c r="E259" s="11" t="s">
        <v>265</v>
      </c>
      <c r="F259" s="11">
        <v>6</v>
      </c>
      <c r="G259" s="11">
        <v>550</v>
      </c>
      <c r="H259" s="11">
        <f>220*15</f>
        <v>3300</v>
      </c>
      <c r="I259" s="11">
        <f>H259*9</f>
        <v>29700</v>
      </c>
      <c r="J259" s="11">
        <v>18</v>
      </c>
      <c r="K259" s="11">
        <f t="shared" si="17"/>
        <v>9900</v>
      </c>
      <c r="L259" s="11"/>
    </row>
    <row r="260" spans="1:12" s="2" customFormat="1" ht="40.5" customHeight="1">
      <c r="A260" s="10">
        <v>257</v>
      </c>
      <c r="B260" s="11" t="s">
        <v>283</v>
      </c>
      <c r="C260" s="11" t="s">
        <v>341</v>
      </c>
      <c r="D260" s="11" t="s">
        <v>342</v>
      </c>
      <c r="E260" s="11" t="s">
        <v>265</v>
      </c>
      <c r="F260" s="11">
        <v>6</v>
      </c>
      <c r="G260" s="11">
        <v>620</v>
      </c>
      <c r="H260" s="11">
        <f>248*15</f>
        <v>3720</v>
      </c>
      <c r="I260" s="18">
        <f t="shared" si="20" ref="I260:I266">H260*9</f>
        <v>33480</v>
      </c>
      <c r="J260" s="10">
        <v>18</v>
      </c>
      <c r="K260" s="10">
        <f t="shared" si="17"/>
        <v>11160</v>
      </c>
      <c r="L260" s="7"/>
    </row>
    <row r="261" spans="1:12" s="2" customFormat="1" ht="40.5" customHeight="1">
      <c r="A261" s="10">
        <v>258</v>
      </c>
      <c r="B261" s="11" t="s">
        <v>153</v>
      </c>
      <c r="C261" s="11" t="s">
        <v>343</v>
      </c>
      <c r="D261" s="11" t="s">
        <v>344</v>
      </c>
      <c r="E261" s="11" t="s">
        <v>17</v>
      </c>
      <c r="F261" s="11">
        <v>8.30</v>
      </c>
      <c r="G261" s="11">
        <v>650</v>
      </c>
      <c r="H261" s="11">
        <f>180*30</f>
        <v>5400</v>
      </c>
      <c r="I261" s="18">
        <f t="shared" si="20"/>
        <v>48600</v>
      </c>
      <c r="J261" s="10">
        <v>18</v>
      </c>
      <c r="K261" s="10">
        <f t="shared" si="17"/>
        <v>11700</v>
      </c>
      <c r="L261" s="7"/>
    </row>
    <row r="262" spans="1:12" s="2" customFormat="1" ht="40.5" customHeight="1">
      <c r="A262" s="10">
        <v>259</v>
      </c>
      <c r="B262" s="11" t="s">
        <v>283</v>
      </c>
      <c r="C262" s="11" t="s">
        <v>345</v>
      </c>
      <c r="D262" s="11" t="s">
        <v>346</v>
      </c>
      <c r="E262" s="11" t="s">
        <v>265</v>
      </c>
      <c r="F262" s="11">
        <v>6</v>
      </c>
      <c r="G262" s="11">
        <v>18000</v>
      </c>
      <c r="H262" s="11">
        <f>7200*15</f>
        <v>108000</v>
      </c>
      <c r="I262" s="18">
        <f t="shared" si="20"/>
        <v>972000</v>
      </c>
      <c r="J262" s="10">
        <v>18</v>
      </c>
      <c r="K262" s="10">
        <f t="shared" si="17"/>
        <v>324000</v>
      </c>
      <c r="L262" s="7"/>
    </row>
    <row r="263" spans="1:12" s="2" customFormat="1" ht="40.5" customHeight="1">
      <c r="A263" s="10">
        <v>260</v>
      </c>
      <c r="B263" s="11" t="s">
        <v>67</v>
      </c>
      <c r="C263" s="11" t="s">
        <v>347</v>
      </c>
      <c r="D263" s="11" t="s">
        <v>348</v>
      </c>
      <c r="E263" s="11" t="s">
        <v>17</v>
      </c>
      <c r="F263" s="11">
        <v>8.30</v>
      </c>
      <c r="G263" s="11">
        <v>800.70</v>
      </c>
      <c r="H263" s="11">
        <f>222*30</f>
        <v>6660</v>
      </c>
      <c r="I263" s="18">
        <f t="shared" si="20"/>
        <v>59940</v>
      </c>
      <c r="J263" s="10">
        <v>18</v>
      </c>
      <c r="K263" s="10">
        <f t="shared" si="17"/>
        <v>14412.6</v>
      </c>
      <c r="L263" s="7"/>
    </row>
    <row r="264" spans="1:12" s="2" customFormat="1" ht="40.5" customHeight="1">
      <c r="A264" s="10">
        <v>261</v>
      </c>
      <c r="B264" s="11" t="s">
        <v>67</v>
      </c>
      <c r="C264" s="11" t="s">
        <v>347</v>
      </c>
      <c r="D264" s="11" t="s">
        <v>349</v>
      </c>
      <c r="E264" s="11" t="s">
        <v>17</v>
      </c>
      <c r="F264" s="11">
        <v>8.30</v>
      </c>
      <c r="G264" s="11">
        <v>850.80</v>
      </c>
      <c r="H264" s="11">
        <f>236*30</f>
        <v>7080</v>
      </c>
      <c r="I264" s="18">
        <f t="shared" si="20"/>
        <v>63720</v>
      </c>
      <c r="J264" s="10">
        <v>18</v>
      </c>
      <c r="K264" s="10">
        <f t="shared" si="17"/>
        <v>15314.4</v>
      </c>
      <c r="L264" s="7"/>
    </row>
    <row r="265" spans="1:12" s="2" customFormat="1" ht="40.5" customHeight="1">
      <c r="A265" s="10">
        <v>262</v>
      </c>
      <c r="B265" s="11" t="s">
        <v>67</v>
      </c>
      <c r="C265" s="11" t="s">
        <v>347</v>
      </c>
      <c r="D265" s="11" t="s">
        <v>350</v>
      </c>
      <c r="E265" s="11" t="s">
        <v>17</v>
      </c>
      <c r="F265" s="11">
        <v>8.30</v>
      </c>
      <c r="G265" s="11">
        <v>743</v>
      </c>
      <c r="H265" s="11">
        <f>206*30</f>
        <v>6180</v>
      </c>
      <c r="I265" s="18">
        <f t="shared" si="20"/>
        <v>55620</v>
      </c>
      <c r="J265" s="10">
        <v>18</v>
      </c>
      <c r="K265" s="10">
        <f t="shared" si="17"/>
        <v>13374</v>
      </c>
      <c r="L265" s="7"/>
    </row>
    <row r="266" spans="1:12" s="2" customFormat="1" ht="40.5" customHeight="1">
      <c r="A266" s="10">
        <v>263</v>
      </c>
      <c r="B266" s="11" t="s">
        <v>65</v>
      </c>
      <c r="C266" s="11" t="s">
        <v>351</v>
      </c>
      <c r="D266" s="11" t="s">
        <v>352</v>
      </c>
      <c r="E266" s="11" t="s">
        <v>17</v>
      </c>
      <c r="F266" s="11">
        <v>8.30</v>
      </c>
      <c r="G266" s="11">
        <v>72</v>
      </c>
      <c r="H266" s="11">
        <v>600</v>
      </c>
      <c r="I266" s="11">
        <f t="shared" si="20"/>
        <v>5400</v>
      </c>
      <c r="J266" s="11">
        <v>18</v>
      </c>
      <c r="K266" s="11">
        <f t="shared" si="17"/>
        <v>1296</v>
      </c>
      <c r="L266" s="11"/>
    </row>
    <row r="267" spans="1:12" s="3" customFormat="1" ht="40.5" customHeight="1">
      <c r="A267" s="11">
        <v>264</v>
      </c>
      <c r="B267" s="11" t="s">
        <v>14</v>
      </c>
      <c r="C267" s="11" t="s">
        <v>124</v>
      </c>
      <c r="D267" s="11" t="s">
        <v>353</v>
      </c>
      <c r="E267" s="11" t="s">
        <v>17</v>
      </c>
      <c r="F267" s="11">
        <v>8.30</v>
      </c>
      <c r="G267" s="11">
        <v>45</v>
      </c>
      <c r="H267" s="11">
        <v>360</v>
      </c>
      <c r="I267" s="11">
        <f t="shared" si="21" ref="I267:I286">H267*8.6</f>
        <v>3096</v>
      </c>
      <c r="J267" s="11">
        <v>18</v>
      </c>
      <c r="K267" s="10">
        <f t="shared" si="17"/>
        <v>810</v>
      </c>
      <c r="L267" s="15"/>
    </row>
    <row r="268" spans="1:12" ht="40.5" customHeight="1">
      <c r="A268" s="10">
        <v>265</v>
      </c>
      <c r="B268" s="11" t="s">
        <v>14</v>
      </c>
      <c r="C268" s="11" t="s">
        <v>124</v>
      </c>
      <c r="D268" s="11" t="s">
        <v>354</v>
      </c>
      <c r="E268" s="11" t="s">
        <v>17</v>
      </c>
      <c r="F268" s="11">
        <v>8.30</v>
      </c>
      <c r="G268" s="11">
        <v>50</v>
      </c>
      <c r="H268" s="11">
        <v>420</v>
      </c>
      <c r="I268" s="11">
        <f t="shared" si="21"/>
        <v>3612</v>
      </c>
      <c r="J268" s="11">
        <v>18</v>
      </c>
      <c r="K268" s="10">
        <f t="shared" si="17"/>
        <v>900</v>
      </c>
      <c r="L268" s="15"/>
    </row>
    <row r="269" spans="1:12" ht="40.5" customHeight="1">
      <c r="A269" s="10">
        <v>266</v>
      </c>
      <c r="B269" s="11" t="s">
        <v>14</v>
      </c>
      <c r="C269" s="11" t="s">
        <v>124</v>
      </c>
      <c r="D269" s="11" t="s">
        <v>355</v>
      </c>
      <c r="E269" s="11" t="s">
        <v>17</v>
      </c>
      <c r="F269" s="11">
        <v>8.30</v>
      </c>
      <c r="G269" s="11">
        <v>150</v>
      </c>
      <c r="H269" s="11">
        <v>1245</v>
      </c>
      <c r="I269" s="11">
        <f t="shared" si="21"/>
        <v>10707</v>
      </c>
      <c r="J269" s="11">
        <v>18</v>
      </c>
      <c r="K269" s="10">
        <f t="shared" si="22" ref="K269:K296">G269*J269</f>
        <v>2700</v>
      </c>
      <c r="L269" s="15"/>
    </row>
    <row r="270" spans="1:12" ht="40.5" customHeight="1">
      <c r="A270" s="10">
        <v>267</v>
      </c>
      <c r="B270" s="11" t="s">
        <v>14</v>
      </c>
      <c r="C270" s="11" t="s">
        <v>124</v>
      </c>
      <c r="D270" s="11" t="s">
        <v>356</v>
      </c>
      <c r="E270" s="11" t="s">
        <v>17</v>
      </c>
      <c r="F270" s="11">
        <v>8.30</v>
      </c>
      <c r="G270" s="11">
        <v>92.40</v>
      </c>
      <c r="H270" s="11">
        <v>766.92</v>
      </c>
      <c r="I270" s="11">
        <f t="shared" si="21"/>
        <v>6595.5119999999997</v>
      </c>
      <c r="J270" s="11">
        <v>18</v>
      </c>
      <c r="K270" s="10">
        <f t="shared" si="22"/>
        <v>1663.2</v>
      </c>
      <c r="L270" s="15"/>
    </row>
    <row r="271" spans="1:12" ht="40.5" customHeight="1">
      <c r="A271" s="10">
        <v>268</v>
      </c>
      <c r="B271" s="11" t="s">
        <v>14</v>
      </c>
      <c r="C271" s="11" t="s">
        <v>23</v>
      </c>
      <c r="D271" s="11" t="s">
        <v>357</v>
      </c>
      <c r="E271" s="11" t="s">
        <v>17</v>
      </c>
      <c r="F271" s="11">
        <v>8.30</v>
      </c>
      <c r="G271" s="11">
        <v>97</v>
      </c>
      <c r="H271" s="11">
        <v>805.10</v>
      </c>
      <c r="I271" s="11">
        <f t="shared" si="21"/>
        <v>6923.8599999999997</v>
      </c>
      <c r="J271" s="11">
        <v>18</v>
      </c>
      <c r="K271" s="10">
        <f t="shared" si="22"/>
        <v>1746</v>
      </c>
      <c r="L271" s="15"/>
    </row>
    <row r="272" spans="1:12" ht="40.5" customHeight="1">
      <c r="A272" s="10">
        <v>269</v>
      </c>
      <c r="B272" s="11" t="s">
        <v>14</v>
      </c>
      <c r="C272" s="11" t="s">
        <v>23</v>
      </c>
      <c r="D272" s="11" t="s">
        <v>358</v>
      </c>
      <c r="E272" s="11" t="s">
        <v>17</v>
      </c>
      <c r="F272" s="11">
        <v>8.30</v>
      </c>
      <c r="G272" s="11">
        <v>97</v>
      </c>
      <c r="H272" s="11">
        <v>805.10</v>
      </c>
      <c r="I272" s="11">
        <f t="shared" si="21"/>
        <v>6923.8599999999997</v>
      </c>
      <c r="J272" s="11">
        <v>18</v>
      </c>
      <c r="K272" s="10">
        <f t="shared" si="22"/>
        <v>1746</v>
      </c>
      <c r="L272" s="15"/>
    </row>
    <row r="273" spans="1:12" ht="40.5" customHeight="1">
      <c r="A273" s="10">
        <v>270</v>
      </c>
      <c r="B273" s="11" t="s">
        <v>14</v>
      </c>
      <c r="C273" s="11" t="s">
        <v>23</v>
      </c>
      <c r="D273" s="11" t="s">
        <v>359</v>
      </c>
      <c r="E273" s="11" t="s">
        <v>17</v>
      </c>
      <c r="F273" s="11">
        <v>8.30</v>
      </c>
      <c r="G273" s="11">
        <v>97</v>
      </c>
      <c r="H273" s="11">
        <v>805.10</v>
      </c>
      <c r="I273" s="11">
        <f t="shared" si="21"/>
        <v>6923.8599999999997</v>
      </c>
      <c r="J273" s="11">
        <v>18</v>
      </c>
      <c r="K273" s="10">
        <f t="shared" si="22"/>
        <v>1746</v>
      </c>
      <c r="L273" s="15"/>
    </row>
    <row r="274" spans="1:12" ht="40.5" customHeight="1">
      <c r="A274" s="10">
        <v>271</v>
      </c>
      <c r="B274" s="11" t="s">
        <v>14</v>
      </c>
      <c r="C274" s="11" t="s">
        <v>23</v>
      </c>
      <c r="D274" s="11" t="s">
        <v>360</v>
      </c>
      <c r="E274" s="11" t="s">
        <v>17</v>
      </c>
      <c r="F274" s="11">
        <v>8.30</v>
      </c>
      <c r="G274" s="11">
        <v>97</v>
      </c>
      <c r="H274" s="11">
        <f t="shared" si="23" ref="H274:H278">G274*F274</f>
        <v>805.10000000000002</v>
      </c>
      <c r="I274" s="11">
        <f t="shared" si="21"/>
        <v>6923.8599999999997</v>
      </c>
      <c r="J274" s="11">
        <v>18</v>
      </c>
      <c r="K274" s="10">
        <f t="shared" si="22"/>
        <v>1746</v>
      </c>
      <c r="L274" s="15"/>
    </row>
    <row r="275" spans="1:12" ht="40.5" customHeight="1">
      <c r="A275" s="10">
        <v>272</v>
      </c>
      <c r="B275" s="11" t="s">
        <v>14</v>
      </c>
      <c r="C275" s="11" t="s">
        <v>23</v>
      </c>
      <c r="D275" s="11" t="s">
        <v>361</v>
      </c>
      <c r="E275" s="11" t="s">
        <v>17</v>
      </c>
      <c r="F275" s="11">
        <v>8.30</v>
      </c>
      <c r="G275" s="11">
        <v>97</v>
      </c>
      <c r="H275" s="11">
        <f t="shared" si="23"/>
        <v>805.10000000000002</v>
      </c>
      <c r="I275" s="11">
        <f t="shared" si="21"/>
        <v>6923.8599999999997</v>
      </c>
      <c r="J275" s="11">
        <v>18</v>
      </c>
      <c r="K275" s="10">
        <f t="shared" si="22"/>
        <v>1746</v>
      </c>
      <c r="L275" s="15"/>
    </row>
    <row r="276" spans="1:12" ht="40.5" customHeight="1">
      <c r="A276" s="10">
        <v>273</v>
      </c>
      <c r="B276" s="11" t="s">
        <v>14</v>
      </c>
      <c r="C276" s="11" t="s">
        <v>23</v>
      </c>
      <c r="D276" s="11" t="s">
        <v>362</v>
      </c>
      <c r="E276" s="11" t="s">
        <v>17</v>
      </c>
      <c r="F276" s="11">
        <v>8.30</v>
      </c>
      <c r="G276" s="11">
        <v>102</v>
      </c>
      <c r="H276" s="11">
        <f t="shared" si="23"/>
        <v>846.60000000000002</v>
      </c>
      <c r="I276" s="11">
        <f t="shared" si="21"/>
        <v>7280.7600000000002</v>
      </c>
      <c r="J276" s="11">
        <v>18</v>
      </c>
      <c r="K276" s="10">
        <f t="shared" si="22"/>
        <v>1836</v>
      </c>
      <c r="L276" s="15"/>
    </row>
    <row r="277" spans="1:12" ht="40.5" customHeight="1">
      <c r="A277" s="10">
        <v>274</v>
      </c>
      <c r="B277" s="11" t="s">
        <v>14</v>
      </c>
      <c r="C277" s="11" t="s">
        <v>23</v>
      </c>
      <c r="D277" s="11" t="s">
        <v>363</v>
      </c>
      <c r="E277" s="11" t="s">
        <v>17</v>
      </c>
      <c r="F277" s="11">
        <v>8.30</v>
      </c>
      <c r="G277" s="11">
        <v>140</v>
      </c>
      <c r="H277" s="11">
        <f t="shared" si="23"/>
        <v>1162</v>
      </c>
      <c r="I277" s="11">
        <f t="shared" si="21"/>
        <v>9993.1999999999989</v>
      </c>
      <c r="J277" s="11">
        <v>18</v>
      </c>
      <c r="K277" s="10">
        <f t="shared" si="22"/>
        <v>2520</v>
      </c>
      <c r="L277" s="15"/>
    </row>
    <row r="278" spans="1:12" ht="40.5" customHeight="1">
      <c r="A278" s="10">
        <v>275</v>
      </c>
      <c r="B278" s="11" t="s">
        <v>14</v>
      </c>
      <c r="C278" s="11" t="s">
        <v>23</v>
      </c>
      <c r="D278" s="11" t="s">
        <v>364</v>
      </c>
      <c r="E278" s="11" t="s">
        <v>17</v>
      </c>
      <c r="F278" s="11">
        <v>8.30</v>
      </c>
      <c r="G278" s="11">
        <v>97</v>
      </c>
      <c r="H278" s="11">
        <f t="shared" si="23"/>
        <v>805.10000000000002</v>
      </c>
      <c r="I278" s="11">
        <f t="shared" si="21"/>
        <v>6923.8599999999997</v>
      </c>
      <c r="J278" s="11">
        <v>18</v>
      </c>
      <c r="K278" s="10">
        <f t="shared" si="22"/>
        <v>1746</v>
      </c>
      <c r="L278" s="15"/>
    </row>
    <row r="279" spans="1:12" ht="40.5" customHeight="1">
      <c r="A279" s="10">
        <v>276</v>
      </c>
      <c r="B279" s="11" t="s">
        <v>14</v>
      </c>
      <c r="C279" s="11" t="s">
        <v>124</v>
      </c>
      <c r="D279" s="11" t="s">
        <v>365</v>
      </c>
      <c r="E279" s="11" t="s">
        <v>17</v>
      </c>
      <c r="F279" s="11">
        <v>8.30</v>
      </c>
      <c r="G279" s="11">
        <v>14.50</v>
      </c>
      <c r="H279" s="11">
        <v>120</v>
      </c>
      <c r="I279" s="11">
        <f t="shared" si="21"/>
        <v>1032</v>
      </c>
      <c r="J279" s="11">
        <v>18</v>
      </c>
      <c r="K279" s="10">
        <f t="shared" si="22"/>
        <v>261</v>
      </c>
      <c r="L279" s="15"/>
    </row>
    <row r="280" spans="1:12" ht="40.5" customHeight="1">
      <c r="A280" s="10">
        <v>277</v>
      </c>
      <c r="B280" s="11" t="s">
        <v>14</v>
      </c>
      <c r="C280" s="11" t="s">
        <v>23</v>
      </c>
      <c r="D280" s="11" t="s">
        <v>40</v>
      </c>
      <c r="E280" s="11" t="s">
        <v>17</v>
      </c>
      <c r="F280" s="11">
        <v>8.30</v>
      </c>
      <c r="G280" s="11">
        <v>97</v>
      </c>
      <c r="H280" s="11">
        <f>G280*F280</f>
        <v>805.10000000000002</v>
      </c>
      <c r="I280" s="11">
        <f t="shared" si="21"/>
        <v>6923.8599999999997</v>
      </c>
      <c r="J280" s="11">
        <v>18</v>
      </c>
      <c r="K280" s="10">
        <f t="shared" si="22"/>
        <v>1746</v>
      </c>
      <c r="L280" s="15"/>
    </row>
    <row r="281" spans="1:12" ht="40.5" customHeight="1">
      <c r="A281" s="10">
        <v>278</v>
      </c>
      <c r="B281" s="11" t="s">
        <v>14</v>
      </c>
      <c r="C281" s="11" t="s">
        <v>23</v>
      </c>
      <c r="D281" s="11" t="s">
        <v>366</v>
      </c>
      <c r="E281" s="11" t="s">
        <v>17</v>
      </c>
      <c r="F281" s="11">
        <v>8.30</v>
      </c>
      <c r="G281" s="11">
        <v>161</v>
      </c>
      <c r="H281" s="11">
        <f>G281*F281</f>
        <v>1336.3000000000002</v>
      </c>
      <c r="I281" s="11">
        <f t="shared" si="21"/>
        <v>11492.18</v>
      </c>
      <c r="J281" s="11">
        <v>18</v>
      </c>
      <c r="K281" s="10">
        <f t="shared" si="22"/>
        <v>2898</v>
      </c>
      <c r="L281" s="15"/>
    </row>
    <row r="282" spans="1:12" ht="40.5" customHeight="1">
      <c r="A282" s="10">
        <v>279</v>
      </c>
      <c r="B282" s="11" t="s">
        <v>14</v>
      </c>
      <c r="C282" s="11" t="s">
        <v>23</v>
      </c>
      <c r="D282" s="11" t="s">
        <v>367</v>
      </c>
      <c r="E282" s="11" t="s">
        <v>17</v>
      </c>
      <c r="F282" s="11">
        <v>8.30</v>
      </c>
      <c r="G282" s="11">
        <v>97</v>
      </c>
      <c r="H282" s="11">
        <v>834.20</v>
      </c>
      <c r="I282" s="11">
        <f t="shared" si="21"/>
        <v>7174.1199999999999</v>
      </c>
      <c r="J282" s="11">
        <v>18</v>
      </c>
      <c r="K282" s="10">
        <f t="shared" si="22"/>
        <v>1746</v>
      </c>
      <c r="L282" s="15"/>
    </row>
    <row r="283" spans="1:12" ht="40.5" customHeight="1">
      <c r="A283" s="10">
        <v>280</v>
      </c>
      <c r="B283" s="11" t="s">
        <v>14</v>
      </c>
      <c r="C283" s="11" t="s">
        <v>23</v>
      </c>
      <c r="D283" s="11" t="s">
        <v>368</v>
      </c>
      <c r="E283" s="11" t="s">
        <v>17</v>
      </c>
      <c r="F283" s="11">
        <v>8.30</v>
      </c>
      <c r="G283" s="11">
        <v>100</v>
      </c>
      <c r="H283" s="11">
        <v>1000</v>
      </c>
      <c r="I283" s="11">
        <f t="shared" si="21"/>
        <v>8600</v>
      </c>
      <c r="J283" s="11">
        <v>18</v>
      </c>
      <c r="K283" s="10">
        <f t="shared" si="22"/>
        <v>1800</v>
      </c>
      <c r="L283" s="15"/>
    </row>
    <row r="284" spans="1:12" ht="40.5" customHeight="1">
      <c r="A284" s="10">
        <v>281</v>
      </c>
      <c r="B284" s="11" t="s">
        <v>14</v>
      </c>
      <c r="C284" s="11" t="s">
        <v>23</v>
      </c>
      <c r="D284" s="11" t="s">
        <v>194</v>
      </c>
      <c r="E284" s="11" t="s">
        <v>17</v>
      </c>
      <c r="F284" s="11">
        <v>8.30</v>
      </c>
      <c r="G284" s="11">
        <v>187</v>
      </c>
      <c r="H284" s="11">
        <v>1530</v>
      </c>
      <c r="I284" s="11">
        <f t="shared" si="21"/>
        <v>13158</v>
      </c>
      <c r="J284" s="11">
        <v>18</v>
      </c>
      <c r="K284" s="10">
        <f t="shared" si="22"/>
        <v>3366</v>
      </c>
      <c r="L284" s="15"/>
    </row>
    <row r="285" spans="1:12" ht="40.5" customHeight="1">
      <c r="A285" s="10">
        <v>282</v>
      </c>
      <c r="B285" s="11" t="s">
        <v>14</v>
      </c>
      <c r="C285" s="11" t="s">
        <v>23</v>
      </c>
      <c r="D285" s="11" t="s">
        <v>369</v>
      </c>
      <c r="E285" s="11" t="s">
        <v>17</v>
      </c>
      <c r="F285" s="11">
        <v>8.30</v>
      </c>
      <c r="G285" s="11">
        <v>204</v>
      </c>
      <c r="H285" s="11">
        <v>1680</v>
      </c>
      <c r="I285" s="11">
        <f t="shared" si="21"/>
        <v>14448</v>
      </c>
      <c r="J285" s="11">
        <v>18</v>
      </c>
      <c r="K285" s="10">
        <f t="shared" si="22"/>
        <v>3672</v>
      </c>
      <c r="L285" s="15"/>
    </row>
    <row r="286" spans="1:12" ht="40.5" customHeight="1">
      <c r="A286" s="10">
        <v>283</v>
      </c>
      <c r="B286" s="11" t="s">
        <v>14</v>
      </c>
      <c r="C286" s="11" t="s">
        <v>23</v>
      </c>
      <c r="D286" s="11" t="s">
        <v>370</v>
      </c>
      <c r="E286" s="11" t="s">
        <v>17</v>
      </c>
      <c r="F286" s="11">
        <v>8.30</v>
      </c>
      <c r="G286" s="11">
        <v>169</v>
      </c>
      <c r="H286" s="11">
        <v>1380</v>
      </c>
      <c r="I286" s="11">
        <f t="shared" si="21"/>
        <v>11868</v>
      </c>
      <c r="J286" s="11">
        <v>18</v>
      </c>
      <c r="K286" s="10">
        <f t="shared" si="22"/>
        <v>3042</v>
      </c>
      <c r="L286" s="15"/>
    </row>
    <row r="287" spans="1:12" ht="40.5" customHeight="1">
      <c r="A287" s="10">
        <v>284</v>
      </c>
      <c r="B287" s="11" t="s">
        <v>14</v>
      </c>
      <c r="C287" s="11" t="s">
        <v>119</v>
      </c>
      <c r="D287" s="18" t="s">
        <v>371</v>
      </c>
      <c r="E287" s="11" t="s">
        <v>17</v>
      </c>
      <c r="F287" s="11">
        <v>8.50</v>
      </c>
      <c r="G287" s="11">
        <v>110.70</v>
      </c>
      <c r="H287" s="11">
        <v>960</v>
      </c>
      <c r="I287" s="11">
        <v>8448</v>
      </c>
      <c r="J287" s="11">
        <v>18</v>
      </c>
      <c r="K287" s="10">
        <f t="shared" si="22"/>
        <v>1992.6000000000001</v>
      </c>
      <c r="L287" s="15"/>
    </row>
    <row r="288" spans="1:12" ht="40.5" customHeight="1">
      <c r="A288" s="10">
        <v>285</v>
      </c>
      <c r="B288" s="11" t="s">
        <v>14</v>
      </c>
      <c r="C288" s="11" t="s">
        <v>119</v>
      </c>
      <c r="D288" s="18" t="s">
        <v>372</v>
      </c>
      <c r="E288" s="11" t="s">
        <v>17</v>
      </c>
      <c r="F288" s="11">
        <v>8.50</v>
      </c>
      <c r="G288" s="11">
        <v>100</v>
      </c>
      <c r="H288" s="11">
        <v>840</v>
      </c>
      <c r="I288" s="11">
        <v>7392</v>
      </c>
      <c r="J288" s="11">
        <v>18</v>
      </c>
      <c r="K288" s="10">
        <f t="shared" si="22"/>
        <v>1800</v>
      </c>
      <c r="L288" s="15"/>
    </row>
    <row r="289" spans="1:12" ht="40.5" customHeight="1">
      <c r="A289" s="10">
        <v>286</v>
      </c>
      <c r="B289" s="11" t="s">
        <v>14</v>
      </c>
      <c r="C289" s="11" t="s">
        <v>119</v>
      </c>
      <c r="D289" s="18" t="s">
        <v>373</v>
      </c>
      <c r="E289" s="11" t="s">
        <v>17</v>
      </c>
      <c r="F289" s="11">
        <v>8.50</v>
      </c>
      <c r="G289" s="11">
        <v>100</v>
      </c>
      <c r="H289" s="11">
        <v>840</v>
      </c>
      <c r="I289" s="11">
        <v>7392</v>
      </c>
      <c r="J289" s="11">
        <v>18</v>
      </c>
      <c r="K289" s="10">
        <f t="shared" si="22"/>
        <v>1800</v>
      </c>
      <c r="L289" s="15"/>
    </row>
    <row r="290" spans="1:12" ht="40.5" customHeight="1">
      <c r="A290" s="10">
        <v>287</v>
      </c>
      <c r="B290" s="11" t="s">
        <v>14</v>
      </c>
      <c r="C290" s="11" t="s">
        <v>119</v>
      </c>
      <c r="D290" s="18" t="s">
        <v>374</v>
      </c>
      <c r="E290" s="11" t="s">
        <v>17</v>
      </c>
      <c r="F290" s="11">
        <v>8.50</v>
      </c>
      <c r="G290" s="11">
        <v>100</v>
      </c>
      <c r="H290" s="11">
        <v>840</v>
      </c>
      <c r="I290" s="11">
        <v>7392</v>
      </c>
      <c r="J290" s="11">
        <v>18</v>
      </c>
      <c r="K290" s="10">
        <f t="shared" si="22"/>
        <v>1800</v>
      </c>
      <c r="L290" s="15"/>
    </row>
    <row r="291" spans="1:12" ht="40.5" customHeight="1">
      <c r="A291" s="10">
        <v>288</v>
      </c>
      <c r="B291" s="11" t="s">
        <v>25</v>
      </c>
      <c r="C291" s="11" t="s">
        <v>375</v>
      </c>
      <c r="D291" s="11" t="s">
        <v>376</v>
      </c>
      <c r="E291" s="11" t="s">
        <v>17</v>
      </c>
      <c r="F291" s="11">
        <v>8.50</v>
      </c>
      <c r="G291" s="11">
        <v>2700</v>
      </c>
      <c r="H291" s="11">
        <f>G291*F291</f>
        <v>22950</v>
      </c>
      <c r="I291" s="11">
        <f>H291*9</f>
        <v>206550</v>
      </c>
      <c r="J291" s="11">
        <v>18</v>
      </c>
      <c r="K291" s="10">
        <f t="shared" si="22"/>
        <v>48600</v>
      </c>
      <c r="L291" s="15"/>
    </row>
    <row r="292" spans="1:12" ht="40.5" customHeight="1">
      <c r="A292" s="10">
        <v>289</v>
      </c>
      <c r="B292" s="11" t="s">
        <v>30</v>
      </c>
      <c r="C292" s="11" t="s">
        <v>94</v>
      </c>
      <c r="D292" s="11" t="s">
        <v>377</v>
      </c>
      <c r="E292" s="11" t="s">
        <v>17</v>
      </c>
      <c r="F292" s="11">
        <v>8.30</v>
      </c>
      <c r="G292" s="11">
        <v>79.50</v>
      </c>
      <c r="H292" s="11">
        <v>660</v>
      </c>
      <c r="I292" s="11">
        <v>5874</v>
      </c>
      <c r="J292" s="11">
        <v>18</v>
      </c>
      <c r="K292" s="10">
        <f t="shared" si="22"/>
        <v>1431</v>
      </c>
      <c r="L292" s="15"/>
    </row>
    <row r="293" spans="1:12" ht="40.5" customHeight="1">
      <c r="A293" s="10">
        <v>290</v>
      </c>
      <c r="B293" s="11" t="s">
        <v>30</v>
      </c>
      <c r="C293" s="11" t="s">
        <v>49</v>
      </c>
      <c r="D293" s="11" t="s">
        <v>378</v>
      </c>
      <c r="E293" s="11" t="s">
        <v>17</v>
      </c>
      <c r="F293" s="11">
        <v>8.30</v>
      </c>
      <c r="G293" s="11">
        <v>300</v>
      </c>
      <c r="H293" s="11">
        <v>2490</v>
      </c>
      <c r="I293" s="11">
        <v>22161</v>
      </c>
      <c r="J293" s="11">
        <v>18</v>
      </c>
      <c r="K293" s="10">
        <f t="shared" si="22"/>
        <v>5400</v>
      </c>
      <c r="L293" s="15"/>
    </row>
    <row r="294" spans="1:12" ht="40.5" customHeight="1">
      <c r="A294" s="10">
        <v>291</v>
      </c>
      <c r="B294" s="11" t="s">
        <v>30</v>
      </c>
      <c r="C294" s="11" t="s">
        <v>49</v>
      </c>
      <c r="D294" s="11" t="s">
        <v>379</v>
      </c>
      <c r="E294" s="11" t="s">
        <v>17</v>
      </c>
      <c r="F294" s="11">
        <v>8.30</v>
      </c>
      <c r="G294" s="11">
        <v>701.20</v>
      </c>
      <c r="H294" s="11">
        <v>5820</v>
      </c>
      <c r="I294" s="11">
        <v>51798</v>
      </c>
      <c r="J294" s="11">
        <v>18</v>
      </c>
      <c r="K294" s="10">
        <f t="shared" si="22"/>
        <v>12621.6</v>
      </c>
      <c r="L294" s="15"/>
    </row>
    <row r="295" spans="1:12" ht="40.5" customHeight="1">
      <c r="A295" s="10">
        <v>292</v>
      </c>
      <c r="B295" s="11" t="s">
        <v>30</v>
      </c>
      <c r="C295" s="11" t="s">
        <v>49</v>
      </c>
      <c r="D295" s="11" t="s">
        <v>380</v>
      </c>
      <c r="E295" s="11" t="s">
        <v>17</v>
      </c>
      <c r="F295" s="11">
        <v>8.30</v>
      </c>
      <c r="G295" s="11">
        <v>79.50</v>
      </c>
      <c r="H295" s="11">
        <v>660</v>
      </c>
      <c r="I295" s="11">
        <v>5874</v>
      </c>
      <c r="J295" s="11">
        <v>18</v>
      </c>
      <c r="K295" s="10">
        <f t="shared" si="22"/>
        <v>1431</v>
      </c>
      <c r="L295" s="15"/>
    </row>
    <row r="296" spans="1:12" ht="40.5" customHeight="1">
      <c r="A296" s="10">
        <v>293</v>
      </c>
      <c r="B296" s="11" t="s">
        <v>30</v>
      </c>
      <c r="C296" s="11" t="s">
        <v>49</v>
      </c>
      <c r="D296" s="11" t="s">
        <v>381</v>
      </c>
      <c r="E296" s="11" t="s">
        <v>17</v>
      </c>
      <c r="F296" s="11">
        <v>8.30</v>
      </c>
      <c r="G296" s="11">
        <v>581.90</v>
      </c>
      <c r="H296" s="11">
        <v>4830</v>
      </c>
      <c r="I296" s="11">
        <v>42987</v>
      </c>
      <c r="J296" s="11">
        <v>18</v>
      </c>
      <c r="K296" s="10">
        <f t="shared" si="22"/>
        <v>10474.199999999999</v>
      </c>
      <c r="L296" s="15"/>
    </row>
    <row r="297" spans="1:12" ht="40.5" customHeight="1">
      <c r="A297" s="10">
        <v>294</v>
      </c>
      <c r="B297" s="11" t="s">
        <v>172</v>
      </c>
      <c r="C297" s="11" t="s">
        <v>173</v>
      </c>
      <c r="D297" s="11" t="s">
        <v>382</v>
      </c>
      <c r="E297" s="11" t="s">
        <v>17</v>
      </c>
      <c r="F297" s="11">
        <v>8.50</v>
      </c>
      <c r="G297" s="11">
        <v>115</v>
      </c>
      <c r="H297" s="11">
        <v>977.50</v>
      </c>
      <c r="I297" s="11">
        <v>8602</v>
      </c>
      <c r="J297" s="11">
        <v>18</v>
      </c>
      <c r="K297" s="11">
        <v>2070</v>
      </c>
      <c r="L297" s="15"/>
    </row>
    <row r="298" spans="1:12" ht="40.5" customHeight="1">
      <c r="A298" s="10">
        <v>295</v>
      </c>
      <c r="B298" s="11" t="s">
        <v>65</v>
      </c>
      <c r="C298" s="11" t="s">
        <v>141</v>
      </c>
      <c r="D298" s="11" t="s">
        <v>383</v>
      </c>
      <c r="E298" s="11" t="s">
        <v>17</v>
      </c>
      <c r="F298" s="11">
        <v>8.50</v>
      </c>
      <c r="G298" s="11">
        <v>490</v>
      </c>
      <c r="H298" s="11">
        <v>4140</v>
      </c>
      <c r="I298" s="11">
        <v>36432</v>
      </c>
      <c r="J298" s="11">
        <v>18</v>
      </c>
      <c r="K298" s="11">
        <v>8820</v>
      </c>
      <c r="L298" s="15"/>
    </row>
    <row r="299" spans="1:12" ht="40.5" customHeight="1">
      <c r="A299" s="10">
        <v>296</v>
      </c>
      <c r="B299" s="11" t="s">
        <v>65</v>
      </c>
      <c r="C299" s="11" t="s">
        <v>141</v>
      </c>
      <c r="D299" s="11" t="s">
        <v>384</v>
      </c>
      <c r="E299" s="11" t="s">
        <v>17</v>
      </c>
      <c r="F299" s="11">
        <v>8.50</v>
      </c>
      <c r="G299" s="11">
        <v>418</v>
      </c>
      <c r="H299" s="11">
        <v>3600</v>
      </c>
      <c r="I299" s="11">
        <v>31680</v>
      </c>
      <c r="J299" s="11">
        <v>18</v>
      </c>
      <c r="K299" s="11">
        <v>7524</v>
      </c>
      <c r="L299" s="15"/>
    </row>
    <row r="300" spans="1:12" ht="40.5" customHeight="1">
      <c r="A300" s="10">
        <v>297</v>
      </c>
      <c r="B300" s="11" t="s">
        <v>65</v>
      </c>
      <c r="C300" s="11" t="s">
        <v>141</v>
      </c>
      <c r="D300" s="11" t="s">
        <v>385</v>
      </c>
      <c r="E300" s="11" t="s">
        <v>17</v>
      </c>
      <c r="F300" s="11">
        <v>8.50</v>
      </c>
      <c r="G300" s="11">
        <v>530</v>
      </c>
      <c r="H300" s="11">
        <v>4500</v>
      </c>
      <c r="I300" s="11">
        <v>39600</v>
      </c>
      <c r="J300" s="11">
        <v>18</v>
      </c>
      <c r="K300" s="11">
        <v>9540</v>
      </c>
      <c r="L300" s="15"/>
    </row>
    <row r="301" spans="1:12" ht="40.5" customHeight="1">
      <c r="A301" s="10">
        <v>298</v>
      </c>
      <c r="B301" s="11" t="s">
        <v>65</v>
      </c>
      <c r="C301" s="11" t="s">
        <v>141</v>
      </c>
      <c r="D301" s="11" t="s">
        <v>386</v>
      </c>
      <c r="E301" s="11" t="s">
        <v>17</v>
      </c>
      <c r="F301" s="11">
        <v>8.50</v>
      </c>
      <c r="G301" s="11">
        <v>100</v>
      </c>
      <c r="H301" s="11">
        <v>850</v>
      </c>
      <c r="I301" s="11">
        <v>7480</v>
      </c>
      <c r="J301" s="11">
        <v>18</v>
      </c>
      <c r="K301" s="11">
        <v>1800</v>
      </c>
      <c r="L301" s="15"/>
    </row>
    <row r="302" spans="1:12" ht="40.5" customHeight="1">
      <c r="A302" s="10">
        <v>299</v>
      </c>
      <c r="B302" s="11" t="s">
        <v>65</v>
      </c>
      <c r="C302" s="11" t="s">
        <v>141</v>
      </c>
      <c r="D302" s="11" t="s">
        <v>387</v>
      </c>
      <c r="E302" s="11" t="s">
        <v>17</v>
      </c>
      <c r="F302" s="11">
        <v>8.50</v>
      </c>
      <c r="G302" s="11">
        <v>500</v>
      </c>
      <c r="H302" s="11">
        <v>4250</v>
      </c>
      <c r="I302" s="11">
        <v>37400</v>
      </c>
      <c r="J302" s="11">
        <v>18</v>
      </c>
      <c r="K302" s="11">
        <v>9000</v>
      </c>
      <c r="L302" s="15"/>
    </row>
    <row r="303" spans="1:12" ht="40.5" customHeight="1">
      <c r="A303" s="10">
        <v>300</v>
      </c>
      <c r="B303" s="11" t="s">
        <v>30</v>
      </c>
      <c r="C303" s="11" t="s">
        <v>134</v>
      </c>
      <c r="D303" s="11" t="s">
        <v>388</v>
      </c>
      <c r="E303" s="11" t="s">
        <v>17</v>
      </c>
      <c r="F303" s="11">
        <v>8.50</v>
      </c>
      <c r="G303" s="11">
        <v>60</v>
      </c>
      <c r="H303" s="11">
        <f t="shared" si="24" ref="H303:H305">G303*8.5</f>
        <v>510</v>
      </c>
      <c r="I303" s="11">
        <f t="shared" si="25" ref="I303:I327">H303*8.8</f>
        <v>4488</v>
      </c>
      <c r="J303" s="11">
        <v>18</v>
      </c>
      <c r="K303" s="11">
        <v>1080</v>
      </c>
      <c r="L303" s="15"/>
    </row>
    <row r="304" spans="1:12" ht="40.5" customHeight="1">
      <c r="A304" s="10">
        <v>301</v>
      </c>
      <c r="B304" s="11" t="s">
        <v>30</v>
      </c>
      <c r="C304" s="11" t="s">
        <v>134</v>
      </c>
      <c r="D304" s="11" t="s">
        <v>389</v>
      </c>
      <c r="E304" s="11" t="s">
        <v>17</v>
      </c>
      <c r="F304" s="11">
        <v>8.50</v>
      </c>
      <c r="G304" s="11">
        <v>120</v>
      </c>
      <c r="H304" s="11">
        <f t="shared" si="24"/>
        <v>1020</v>
      </c>
      <c r="I304" s="11">
        <f t="shared" si="25"/>
        <v>8976</v>
      </c>
      <c r="J304" s="11">
        <v>18</v>
      </c>
      <c r="K304" s="11">
        <v>2160</v>
      </c>
      <c r="L304" s="15"/>
    </row>
    <row r="305" spans="1:12" ht="40.5" customHeight="1">
      <c r="A305" s="10">
        <v>302</v>
      </c>
      <c r="B305" s="11" t="s">
        <v>76</v>
      </c>
      <c r="C305" s="11" t="s">
        <v>390</v>
      </c>
      <c r="D305" s="11" t="s">
        <v>391</v>
      </c>
      <c r="E305" s="11" t="s">
        <v>17</v>
      </c>
      <c r="F305" s="11">
        <v>8.50</v>
      </c>
      <c r="G305" s="11">
        <v>60</v>
      </c>
      <c r="H305" s="11">
        <f t="shared" si="24"/>
        <v>510</v>
      </c>
      <c r="I305" s="11">
        <f t="shared" si="25"/>
        <v>4488</v>
      </c>
      <c r="J305" s="11">
        <v>18</v>
      </c>
      <c r="K305" s="11">
        <v>1080</v>
      </c>
      <c r="L305" s="15"/>
    </row>
    <row r="306" spans="1:12" ht="40.5" customHeight="1">
      <c r="A306" s="10">
        <v>303</v>
      </c>
      <c r="B306" s="11" t="s">
        <v>76</v>
      </c>
      <c r="C306" s="11" t="s">
        <v>392</v>
      </c>
      <c r="D306" s="11" t="s">
        <v>393</v>
      </c>
      <c r="E306" s="11" t="s">
        <v>17</v>
      </c>
      <c r="F306" s="11">
        <v>8.50</v>
      </c>
      <c r="G306" s="11">
        <v>42.35</v>
      </c>
      <c r="H306" s="11">
        <v>360</v>
      </c>
      <c r="I306" s="11">
        <f t="shared" si="25"/>
        <v>3168.0000000000005</v>
      </c>
      <c r="J306" s="11">
        <v>18</v>
      </c>
      <c r="K306" s="11">
        <v>762.30</v>
      </c>
      <c r="L306" s="15"/>
    </row>
    <row r="307" spans="1:12" ht="40.5" customHeight="1">
      <c r="A307" s="10">
        <v>304</v>
      </c>
      <c r="B307" s="11" t="s">
        <v>76</v>
      </c>
      <c r="C307" s="11" t="s">
        <v>394</v>
      </c>
      <c r="D307" s="11" t="s">
        <v>395</v>
      </c>
      <c r="E307" s="11" t="s">
        <v>17</v>
      </c>
      <c r="F307" s="11">
        <v>8.50</v>
      </c>
      <c r="G307" s="11">
        <v>56.47</v>
      </c>
      <c r="H307" s="11">
        <v>480</v>
      </c>
      <c r="I307" s="11">
        <f t="shared" si="25"/>
        <v>4224</v>
      </c>
      <c r="J307" s="11">
        <v>18</v>
      </c>
      <c r="K307" s="11">
        <v>1016.46</v>
      </c>
      <c r="L307" s="15"/>
    </row>
    <row r="308" spans="1:12" ht="40.5" customHeight="1">
      <c r="A308" s="10">
        <v>305</v>
      </c>
      <c r="B308" s="11" t="s">
        <v>76</v>
      </c>
      <c r="C308" s="11" t="s">
        <v>392</v>
      </c>
      <c r="D308" s="11" t="s">
        <v>396</v>
      </c>
      <c r="E308" s="11" t="s">
        <v>17</v>
      </c>
      <c r="F308" s="11">
        <v>8.50</v>
      </c>
      <c r="G308" s="11">
        <v>74.12</v>
      </c>
      <c r="H308" s="11">
        <v>630</v>
      </c>
      <c r="I308" s="11">
        <f t="shared" si="25"/>
        <v>5544</v>
      </c>
      <c r="J308" s="11">
        <v>18</v>
      </c>
      <c r="K308" s="11">
        <v>1334.16</v>
      </c>
      <c r="L308" s="15"/>
    </row>
    <row r="309" spans="1:12" ht="40.5" customHeight="1">
      <c r="A309" s="10">
        <v>306</v>
      </c>
      <c r="B309" s="11" t="s">
        <v>76</v>
      </c>
      <c r="C309" s="11" t="s">
        <v>397</v>
      </c>
      <c r="D309" s="11" t="s">
        <v>398</v>
      </c>
      <c r="E309" s="11" t="s">
        <v>17</v>
      </c>
      <c r="F309" s="11">
        <v>8.50</v>
      </c>
      <c r="G309" s="11">
        <v>70.59</v>
      </c>
      <c r="H309" s="11">
        <v>600</v>
      </c>
      <c r="I309" s="11">
        <f t="shared" si="25"/>
        <v>5280</v>
      </c>
      <c r="J309" s="11">
        <v>18</v>
      </c>
      <c r="K309" s="11">
        <v>1270.62</v>
      </c>
      <c r="L309" s="15"/>
    </row>
    <row r="310" spans="1:12" ht="40.5" customHeight="1">
      <c r="A310" s="10">
        <v>307</v>
      </c>
      <c r="B310" s="11" t="s">
        <v>76</v>
      </c>
      <c r="C310" s="11" t="s">
        <v>397</v>
      </c>
      <c r="D310" s="11" t="s">
        <v>399</v>
      </c>
      <c r="E310" s="11" t="s">
        <v>17</v>
      </c>
      <c r="F310" s="11">
        <v>8.50</v>
      </c>
      <c r="G310" s="11">
        <v>77.65</v>
      </c>
      <c r="H310" s="11">
        <v>660</v>
      </c>
      <c r="I310" s="11">
        <f t="shared" si="25"/>
        <v>5808.0000000000009</v>
      </c>
      <c r="J310" s="11">
        <v>18</v>
      </c>
      <c r="K310" s="11">
        <v>1397.70</v>
      </c>
      <c r="L310" s="15"/>
    </row>
    <row r="311" spans="1:12" ht="40.5" customHeight="1">
      <c r="A311" s="10">
        <v>308</v>
      </c>
      <c r="B311" s="11" t="s">
        <v>76</v>
      </c>
      <c r="C311" s="11" t="s">
        <v>394</v>
      </c>
      <c r="D311" s="11" t="s">
        <v>400</v>
      </c>
      <c r="E311" s="11" t="s">
        <v>17</v>
      </c>
      <c r="F311" s="11">
        <v>8.50</v>
      </c>
      <c r="G311" s="11">
        <v>17.65</v>
      </c>
      <c r="H311" s="11">
        <v>150</v>
      </c>
      <c r="I311" s="11">
        <f t="shared" si="25"/>
        <v>1320</v>
      </c>
      <c r="J311" s="11">
        <v>18</v>
      </c>
      <c r="K311" s="11">
        <v>317.70</v>
      </c>
      <c r="L311" s="15"/>
    </row>
    <row r="312" spans="1:12" ht="40.5" customHeight="1">
      <c r="A312" s="10">
        <v>309</v>
      </c>
      <c r="B312" s="11" t="s">
        <v>76</v>
      </c>
      <c r="C312" s="11" t="s">
        <v>392</v>
      </c>
      <c r="D312" s="11" t="s">
        <v>401</v>
      </c>
      <c r="E312" s="11" t="s">
        <v>17</v>
      </c>
      <c r="F312" s="11">
        <v>8.50</v>
      </c>
      <c r="G312" s="11">
        <v>10.56</v>
      </c>
      <c r="H312" s="11">
        <v>90</v>
      </c>
      <c r="I312" s="11">
        <f t="shared" si="25"/>
        <v>792.00000000000011</v>
      </c>
      <c r="J312" s="11">
        <v>18</v>
      </c>
      <c r="K312" s="11">
        <v>190.08</v>
      </c>
      <c r="L312" s="15"/>
    </row>
    <row r="313" spans="1:12" ht="40.5" customHeight="1">
      <c r="A313" s="10">
        <v>310</v>
      </c>
      <c r="B313" s="11" t="s">
        <v>76</v>
      </c>
      <c r="C313" s="11" t="s">
        <v>390</v>
      </c>
      <c r="D313" s="11" t="s">
        <v>402</v>
      </c>
      <c r="E313" s="11" t="s">
        <v>17</v>
      </c>
      <c r="F313" s="11">
        <v>8.50</v>
      </c>
      <c r="G313" s="11">
        <v>148.24</v>
      </c>
      <c r="H313" s="11">
        <v>1260</v>
      </c>
      <c r="I313" s="11">
        <f t="shared" si="25"/>
        <v>11088</v>
      </c>
      <c r="J313" s="11">
        <v>18</v>
      </c>
      <c r="K313" s="11">
        <v>2668.32</v>
      </c>
      <c r="L313" s="15"/>
    </row>
    <row r="314" spans="1:12" ht="40.5" customHeight="1">
      <c r="A314" s="10">
        <v>311</v>
      </c>
      <c r="B314" s="11" t="s">
        <v>76</v>
      </c>
      <c r="C314" s="11" t="s">
        <v>392</v>
      </c>
      <c r="D314" s="11" t="s">
        <v>403</v>
      </c>
      <c r="E314" s="11" t="s">
        <v>17</v>
      </c>
      <c r="F314" s="11">
        <v>8.50</v>
      </c>
      <c r="G314" s="11">
        <v>28.24</v>
      </c>
      <c r="H314" s="11">
        <v>240</v>
      </c>
      <c r="I314" s="11">
        <f t="shared" si="25"/>
        <v>2112</v>
      </c>
      <c r="J314" s="11">
        <v>18</v>
      </c>
      <c r="K314" s="11">
        <v>508.32</v>
      </c>
      <c r="L314" s="15"/>
    </row>
    <row r="315" spans="1:12" ht="40.5" customHeight="1">
      <c r="A315" s="10">
        <v>312</v>
      </c>
      <c r="B315" s="11" t="s">
        <v>76</v>
      </c>
      <c r="C315" s="11" t="s">
        <v>77</v>
      </c>
      <c r="D315" s="11" t="s">
        <v>404</v>
      </c>
      <c r="E315" s="11" t="s">
        <v>17</v>
      </c>
      <c r="F315" s="11">
        <v>8.50</v>
      </c>
      <c r="G315" s="11">
        <v>91.76</v>
      </c>
      <c r="H315" s="11">
        <v>780</v>
      </c>
      <c r="I315" s="11">
        <f t="shared" si="25"/>
        <v>6864.0000000000009</v>
      </c>
      <c r="J315" s="11">
        <v>18</v>
      </c>
      <c r="K315" s="11">
        <v>1651.68</v>
      </c>
      <c r="L315" s="15"/>
    </row>
    <row r="316" spans="1:12" ht="40.5" customHeight="1">
      <c r="A316" s="10">
        <v>313</v>
      </c>
      <c r="B316" s="11" t="s">
        <v>76</v>
      </c>
      <c r="C316" s="11" t="s">
        <v>405</v>
      </c>
      <c r="D316" s="11" t="s">
        <v>406</v>
      </c>
      <c r="E316" s="11" t="s">
        <v>17</v>
      </c>
      <c r="F316" s="11">
        <v>8.50</v>
      </c>
      <c r="G316" s="11">
        <v>77.65</v>
      </c>
      <c r="H316" s="11">
        <v>660</v>
      </c>
      <c r="I316" s="11">
        <f t="shared" si="25"/>
        <v>5808.0000000000009</v>
      </c>
      <c r="J316" s="11">
        <v>18</v>
      </c>
      <c r="K316" s="11">
        <v>1397.70</v>
      </c>
      <c r="L316" s="15"/>
    </row>
    <row r="317" spans="1:12" ht="40.5" customHeight="1">
      <c r="A317" s="10">
        <v>314</v>
      </c>
      <c r="B317" s="11" t="s">
        <v>76</v>
      </c>
      <c r="C317" s="11" t="s">
        <v>397</v>
      </c>
      <c r="D317" s="11" t="s">
        <v>407</v>
      </c>
      <c r="E317" s="11" t="s">
        <v>17</v>
      </c>
      <c r="F317" s="11">
        <v>8.50</v>
      </c>
      <c r="G317" s="11">
        <v>81.18</v>
      </c>
      <c r="H317" s="11">
        <v>690</v>
      </c>
      <c r="I317" s="11">
        <f t="shared" si="25"/>
        <v>6072.0000000000009</v>
      </c>
      <c r="J317" s="11">
        <v>18</v>
      </c>
      <c r="K317" s="11">
        <v>1461.24</v>
      </c>
      <c r="L317" s="15"/>
    </row>
    <row r="318" spans="1:12" ht="40.5" customHeight="1">
      <c r="A318" s="10">
        <v>315</v>
      </c>
      <c r="B318" s="11" t="s">
        <v>76</v>
      </c>
      <c r="C318" s="11" t="s">
        <v>77</v>
      </c>
      <c r="D318" s="11" t="s">
        <v>408</v>
      </c>
      <c r="E318" s="11" t="s">
        <v>17</v>
      </c>
      <c r="F318" s="11">
        <v>8.50</v>
      </c>
      <c r="G318" s="11">
        <v>42.35</v>
      </c>
      <c r="H318" s="11">
        <v>360</v>
      </c>
      <c r="I318" s="11">
        <f t="shared" si="25"/>
        <v>3168.0000000000005</v>
      </c>
      <c r="J318" s="11">
        <v>18</v>
      </c>
      <c r="K318" s="11">
        <v>762.30</v>
      </c>
      <c r="L318" s="15"/>
    </row>
    <row r="319" spans="1:12" ht="40.5" customHeight="1">
      <c r="A319" s="10">
        <v>316</v>
      </c>
      <c r="B319" s="11" t="s">
        <v>76</v>
      </c>
      <c r="C319" s="11" t="s">
        <v>99</v>
      </c>
      <c r="D319" s="11" t="s">
        <v>409</v>
      </c>
      <c r="E319" s="11" t="s">
        <v>17</v>
      </c>
      <c r="F319" s="11">
        <v>8.50</v>
      </c>
      <c r="G319" s="11">
        <v>56.47</v>
      </c>
      <c r="H319" s="11">
        <v>480</v>
      </c>
      <c r="I319" s="11">
        <f t="shared" si="25"/>
        <v>4224</v>
      </c>
      <c r="J319" s="11">
        <v>18</v>
      </c>
      <c r="K319" s="11">
        <v>1016.46</v>
      </c>
      <c r="L319" s="15"/>
    </row>
    <row r="320" spans="1:12" ht="40.5" customHeight="1">
      <c r="A320" s="10">
        <v>317</v>
      </c>
      <c r="B320" s="11" t="s">
        <v>76</v>
      </c>
      <c r="C320" s="11" t="s">
        <v>392</v>
      </c>
      <c r="D320" s="11" t="s">
        <v>410</v>
      </c>
      <c r="E320" s="11" t="s">
        <v>17</v>
      </c>
      <c r="F320" s="11">
        <v>8.50</v>
      </c>
      <c r="G320" s="11">
        <v>42.35</v>
      </c>
      <c r="H320" s="11">
        <v>360</v>
      </c>
      <c r="I320" s="11">
        <f t="shared" si="25"/>
        <v>3168.0000000000005</v>
      </c>
      <c r="J320" s="11">
        <v>18</v>
      </c>
      <c r="K320" s="11">
        <v>762.30</v>
      </c>
      <c r="L320" s="15"/>
    </row>
    <row r="321" spans="1:12" ht="40.5" customHeight="1">
      <c r="A321" s="10">
        <v>318</v>
      </c>
      <c r="B321" s="11" t="s">
        <v>76</v>
      </c>
      <c r="C321" s="11" t="s">
        <v>405</v>
      </c>
      <c r="D321" s="11" t="s">
        <v>411</v>
      </c>
      <c r="E321" s="11" t="s">
        <v>17</v>
      </c>
      <c r="F321" s="11">
        <v>8.50</v>
      </c>
      <c r="G321" s="11">
        <v>194.12</v>
      </c>
      <c r="H321" s="11">
        <v>1650</v>
      </c>
      <c r="I321" s="11">
        <f t="shared" si="25"/>
        <v>14520.000000000002</v>
      </c>
      <c r="J321" s="11">
        <v>18</v>
      </c>
      <c r="K321" s="11">
        <v>3494.16</v>
      </c>
      <c r="L321" s="15"/>
    </row>
    <row r="322" spans="1:12" ht="40.5" customHeight="1">
      <c r="A322" s="10">
        <v>319</v>
      </c>
      <c r="B322" s="11" t="s">
        <v>76</v>
      </c>
      <c r="C322" s="11" t="s">
        <v>397</v>
      </c>
      <c r="D322" s="11" t="s">
        <v>412</v>
      </c>
      <c r="E322" s="11" t="s">
        <v>17</v>
      </c>
      <c r="F322" s="11">
        <v>8.50</v>
      </c>
      <c r="G322" s="11">
        <v>77.65</v>
      </c>
      <c r="H322" s="11">
        <v>660</v>
      </c>
      <c r="I322" s="11">
        <f t="shared" si="25"/>
        <v>5808.0000000000009</v>
      </c>
      <c r="J322" s="11">
        <v>18</v>
      </c>
      <c r="K322" s="11">
        <v>1397.70</v>
      </c>
      <c r="L322" s="15"/>
    </row>
    <row r="323" spans="1:12" ht="40.5" customHeight="1">
      <c r="A323" s="10">
        <v>320</v>
      </c>
      <c r="B323" s="11" t="s">
        <v>76</v>
      </c>
      <c r="C323" s="11" t="s">
        <v>19</v>
      </c>
      <c r="D323" s="11" t="s">
        <v>413</v>
      </c>
      <c r="E323" s="11" t="s">
        <v>17</v>
      </c>
      <c r="F323" s="11">
        <v>8.50</v>
      </c>
      <c r="G323" s="11">
        <v>81.18</v>
      </c>
      <c r="H323" s="11">
        <v>690</v>
      </c>
      <c r="I323" s="11">
        <f t="shared" si="25"/>
        <v>6072.0000000000009</v>
      </c>
      <c r="J323" s="11">
        <v>18</v>
      </c>
      <c r="K323" s="11">
        <v>1461.24</v>
      </c>
      <c r="L323" s="15"/>
    </row>
    <row r="324" spans="1:12" ht="40.5" customHeight="1">
      <c r="A324" s="10">
        <v>321</v>
      </c>
      <c r="B324" s="11" t="s">
        <v>76</v>
      </c>
      <c r="C324" s="11" t="s">
        <v>19</v>
      </c>
      <c r="D324" s="11" t="s">
        <v>414</v>
      </c>
      <c r="E324" s="11" t="s">
        <v>17</v>
      </c>
      <c r="F324" s="11">
        <v>8.50</v>
      </c>
      <c r="G324" s="11">
        <v>254.12</v>
      </c>
      <c r="H324" s="11">
        <v>2160</v>
      </c>
      <c r="I324" s="11">
        <f t="shared" si="25"/>
        <v>19008</v>
      </c>
      <c r="J324" s="11">
        <v>18</v>
      </c>
      <c r="K324" s="11">
        <v>4574.16</v>
      </c>
      <c r="L324" s="15"/>
    </row>
    <row r="325" spans="1:12" ht="40.5" customHeight="1">
      <c r="A325" s="10">
        <v>322</v>
      </c>
      <c r="B325" s="11" t="s">
        <v>76</v>
      </c>
      <c r="C325" s="11" t="s">
        <v>415</v>
      </c>
      <c r="D325" s="11" t="s">
        <v>416</v>
      </c>
      <c r="E325" s="11" t="s">
        <v>17</v>
      </c>
      <c r="F325" s="11">
        <v>8.50</v>
      </c>
      <c r="G325" s="11">
        <v>70.59</v>
      </c>
      <c r="H325" s="11">
        <v>600</v>
      </c>
      <c r="I325" s="11">
        <f t="shared" si="25"/>
        <v>5280</v>
      </c>
      <c r="J325" s="11">
        <v>18</v>
      </c>
      <c r="K325" s="11">
        <v>1270.62</v>
      </c>
      <c r="L325" s="15"/>
    </row>
    <row r="326" spans="1:12" ht="40.5" customHeight="1">
      <c r="A326" s="10">
        <v>323</v>
      </c>
      <c r="B326" s="11" t="s">
        <v>76</v>
      </c>
      <c r="C326" s="11" t="s">
        <v>392</v>
      </c>
      <c r="D326" s="11" t="s">
        <v>417</v>
      </c>
      <c r="E326" s="11" t="s">
        <v>17</v>
      </c>
      <c r="F326" s="11">
        <v>8.50</v>
      </c>
      <c r="G326" s="11">
        <v>60</v>
      </c>
      <c r="H326" s="11">
        <v>510</v>
      </c>
      <c r="I326" s="11">
        <f t="shared" si="25"/>
        <v>4488</v>
      </c>
      <c r="J326" s="11">
        <v>18</v>
      </c>
      <c r="K326" s="11">
        <v>1080</v>
      </c>
      <c r="L326" s="15"/>
    </row>
    <row r="327" spans="1:12" ht="40.5" customHeight="1">
      <c r="A327" s="10">
        <v>324</v>
      </c>
      <c r="B327" s="11" t="s">
        <v>76</v>
      </c>
      <c r="C327" s="11" t="s">
        <v>394</v>
      </c>
      <c r="D327" s="11" t="s">
        <v>418</v>
      </c>
      <c r="E327" s="11" t="s">
        <v>17</v>
      </c>
      <c r="F327" s="11">
        <v>8.50</v>
      </c>
      <c r="G327" s="11">
        <v>70.59</v>
      </c>
      <c r="H327" s="11">
        <v>600</v>
      </c>
      <c r="I327" s="11">
        <f t="shared" si="25"/>
        <v>5280</v>
      </c>
      <c r="J327" s="11">
        <v>18</v>
      </c>
      <c r="K327" s="11">
        <v>1270.62</v>
      </c>
      <c r="L327" s="15"/>
    </row>
    <row r="328" spans="1:12" ht="40.5" customHeight="1">
      <c r="A328" s="10">
        <v>325</v>
      </c>
      <c r="B328" s="11" t="s">
        <v>76</v>
      </c>
      <c r="C328" s="11" t="s">
        <v>77</v>
      </c>
      <c r="D328" s="11" t="s">
        <v>419</v>
      </c>
      <c r="E328" s="11" t="s">
        <v>17</v>
      </c>
      <c r="F328" s="11">
        <v>8.50</v>
      </c>
      <c r="G328" s="11">
        <v>148.24</v>
      </c>
      <c r="H328" s="11">
        <v>1260</v>
      </c>
      <c r="I328" s="11">
        <v>11088</v>
      </c>
      <c r="J328" s="11">
        <v>18</v>
      </c>
      <c r="K328" s="11">
        <v>2668.32</v>
      </c>
      <c r="L328" s="15"/>
    </row>
    <row r="329" spans="1:12" ht="40.5" customHeight="1">
      <c r="A329" s="10">
        <v>326</v>
      </c>
      <c r="B329" s="11" t="s">
        <v>30</v>
      </c>
      <c r="C329" s="11" t="s">
        <v>134</v>
      </c>
      <c r="D329" s="11" t="s">
        <v>420</v>
      </c>
      <c r="E329" s="11" t="s">
        <v>17</v>
      </c>
      <c r="F329" s="11">
        <v>8.50</v>
      </c>
      <c r="G329" s="11">
        <v>1058.80</v>
      </c>
      <c r="H329" s="11">
        <v>9000</v>
      </c>
      <c r="I329" s="11">
        <v>79200</v>
      </c>
      <c r="J329" s="11">
        <v>18</v>
      </c>
      <c r="K329" s="11">
        <v>19058.40</v>
      </c>
      <c r="L329" s="15"/>
    </row>
    <row r="330" spans="1:12" ht="40.5" customHeight="1">
      <c r="A330" s="10">
        <v>327</v>
      </c>
      <c r="B330" s="11" t="s">
        <v>76</v>
      </c>
      <c r="C330" s="11" t="s">
        <v>421</v>
      </c>
      <c r="D330" s="11" t="s">
        <v>422</v>
      </c>
      <c r="E330" s="11" t="s">
        <v>17</v>
      </c>
      <c r="F330" s="11">
        <v>8.50</v>
      </c>
      <c r="G330" s="11">
        <v>123.53</v>
      </c>
      <c r="H330" s="11">
        <v>1050</v>
      </c>
      <c r="I330" s="11">
        <v>9240</v>
      </c>
      <c r="J330" s="11">
        <v>18</v>
      </c>
      <c r="K330" s="11">
        <v>2223.54</v>
      </c>
      <c r="L330" s="15"/>
    </row>
    <row r="331" spans="1:12" ht="40.5" customHeight="1">
      <c r="A331" s="10">
        <v>328</v>
      </c>
      <c r="B331" s="11" t="s">
        <v>76</v>
      </c>
      <c r="C331" s="11" t="s">
        <v>392</v>
      </c>
      <c r="D331" s="11" t="s">
        <v>423</v>
      </c>
      <c r="E331" s="11" t="s">
        <v>17</v>
      </c>
      <c r="F331" s="11">
        <v>8.50</v>
      </c>
      <c r="G331" s="11">
        <v>105.88</v>
      </c>
      <c r="H331" s="11">
        <v>900</v>
      </c>
      <c r="I331" s="11">
        <v>7920</v>
      </c>
      <c r="J331" s="11">
        <v>18</v>
      </c>
      <c r="K331" s="11">
        <v>1905.84</v>
      </c>
      <c r="L331" s="15"/>
    </row>
    <row r="332" spans="1:12" ht="40.5" customHeight="1">
      <c r="A332" s="10">
        <v>329</v>
      </c>
      <c r="B332" s="11" t="s">
        <v>30</v>
      </c>
      <c r="C332" s="11" t="s">
        <v>38</v>
      </c>
      <c r="D332" s="11" t="s">
        <v>424</v>
      </c>
      <c r="E332" s="11" t="s">
        <v>17</v>
      </c>
      <c r="F332" s="11">
        <v>8.50</v>
      </c>
      <c r="G332" s="11">
        <v>67</v>
      </c>
      <c r="H332" s="11">
        <v>570</v>
      </c>
      <c r="I332" s="11">
        <v>5016</v>
      </c>
      <c r="J332" s="11">
        <v>18</v>
      </c>
      <c r="K332" s="11">
        <v>1206</v>
      </c>
      <c r="L332" s="15"/>
    </row>
    <row r="333" spans="1:12" ht="40.5" customHeight="1">
      <c r="A333" s="10">
        <v>330</v>
      </c>
      <c r="B333" s="11" t="s">
        <v>76</v>
      </c>
      <c r="C333" s="11" t="s">
        <v>421</v>
      </c>
      <c r="D333" s="11" t="s">
        <v>425</v>
      </c>
      <c r="E333" s="11" t="s">
        <v>17</v>
      </c>
      <c r="F333" s="11">
        <v>8.50</v>
      </c>
      <c r="G333" s="11">
        <v>56.47</v>
      </c>
      <c r="H333" s="11">
        <v>480</v>
      </c>
      <c r="I333" s="11">
        <v>4224</v>
      </c>
      <c r="J333" s="11">
        <v>18</v>
      </c>
      <c r="K333" s="11">
        <v>1016.46</v>
      </c>
      <c r="L333" s="15"/>
    </row>
    <row r="334" spans="1:12" ht="40.5" customHeight="1">
      <c r="A334" s="10">
        <v>331</v>
      </c>
      <c r="B334" s="11" t="s">
        <v>76</v>
      </c>
      <c r="C334" s="11" t="s">
        <v>421</v>
      </c>
      <c r="D334" s="11" t="s">
        <v>426</v>
      </c>
      <c r="E334" s="11" t="s">
        <v>17</v>
      </c>
      <c r="F334" s="11">
        <v>8.50</v>
      </c>
      <c r="G334" s="11">
        <v>45.88</v>
      </c>
      <c r="H334" s="11">
        <v>390</v>
      </c>
      <c r="I334" s="11">
        <v>3432</v>
      </c>
      <c r="J334" s="11">
        <v>18</v>
      </c>
      <c r="K334" s="11">
        <v>825.84</v>
      </c>
      <c r="L334" s="15"/>
    </row>
    <row r="335" spans="1:12" ht="40.5" customHeight="1">
      <c r="A335" s="10">
        <v>332</v>
      </c>
      <c r="B335" s="11" t="s">
        <v>76</v>
      </c>
      <c r="C335" s="11" t="s">
        <v>421</v>
      </c>
      <c r="D335" s="11" t="s">
        <v>427</v>
      </c>
      <c r="E335" s="11" t="s">
        <v>17</v>
      </c>
      <c r="F335" s="11">
        <v>8.50</v>
      </c>
      <c r="G335" s="11">
        <v>35.29</v>
      </c>
      <c r="H335" s="11">
        <v>300</v>
      </c>
      <c r="I335" s="11">
        <v>2640</v>
      </c>
      <c r="J335" s="11">
        <v>18</v>
      </c>
      <c r="K335" s="11">
        <v>635.22</v>
      </c>
      <c r="L335" s="15"/>
    </row>
    <row r="336" spans="1:12" ht="40.5" customHeight="1">
      <c r="A336" s="10">
        <v>333</v>
      </c>
      <c r="B336" s="11" t="s">
        <v>76</v>
      </c>
      <c r="C336" s="11" t="s">
        <v>30</v>
      </c>
      <c r="D336" s="11" t="s">
        <v>428</v>
      </c>
      <c r="E336" s="11" t="s">
        <v>17</v>
      </c>
      <c r="F336" s="11">
        <v>8.50</v>
      </c>
      <c r="G336" s="11">
        <v>112.94</v>
      </c>
      <c r="H336" s="11">
        <v>960</v>
      </c>
      <c r="I336" s="11">
        <v>8448</v>
      </c>
      <c r="J336" s="11">
        <v>18</v>
      </c>
      <c r="K336" s="11">
        <v>2032.92</v>
      </c>
      <c r="L336" s="15"/>
    </row>
    <row r="337" spans="1:12" ht="40.5" customHeight="1">
      <c r="A337" s="10">
        <v>334</v>
      </c>
      <c r="B337" s="11" t="s">
        <v>76</v>
      </c>
      <c r="C337" s="11" t="s">
        <v>397</v>
      </c>
      <c r="D337" s="11" t="s">
        <v>429</v>
      </c>
      <c r="E337" s="11" t="s">
        <v>17</v>
      </c>
      <c r="F337" s="11">
        <v>8.50</v>
      </c>
      <c r="G337" s="11">
        <v>120</v>
      </c>
      <c r="H337" s="11">
        <v>1020</v>
      </c>
      <c r="I337" s="11">
        <v>8976</v>
      </c>
      <c r="J337" s="11">
        <v>18</v>
      </c>
      <c r="K337" s="11">
        <v>2160</v>
      </c>
      <c r="L337" s="15"/>
    </row>
    <row r="338" spans="1:12" ht="40.5" customHeight="1">
      <c r="A338" s="10">
        <v>335</v>
      </c>
      <c r="B338" s="11" t="s">
        <v>76</v>
      </c>
      <c r="C338" s="11" t="s">
        <v>19</v>
      </c>
      <c r="D338" s="11" t="s">
        <v>430</v>
      </c>
      <c r="E338" s="11" t="s">
        <v>17</v>
      </c>
      <c r="F338" s="11">
        <v>8.50</v>
      </c>
      <c r="G338" s="11">
        <v>98.82</v>
      </c>
      <c r="H338" s="11">
        <v>840</v>
      </c>
      <c r="I338" s="11">
        <v>7392</v>
      </c>
      <c r="J338" s="11">
        <v>18</v>
      </c>
      <c r="K338" s="11">
        <v>1778.76</v>
      </c>
      <c r="L338" s="15"/>
    </row>
    <row r="339" spans="1:12" ht="40.5" customHeight="1">
      <c r="A339" s="10">
        <v>336</v>
      </c>
      <c r="B339" s="11" t="s">
        <v>30</v>
      </c>
      <c r="C339" s="11" t="s">
        <v>94</v>
      </c>
      <c r="D339" s="11" t="s">
        <v>431</v>
      </c>
      <c r="E339" s="11" t="s">
        <v>17</v>
      </c>
      <c r="F339" s="11">
        <v>8.50</v>
      </c>
      <c r="G339" s="11">
        <v>282.35</v>
      </c>
      <c r="H339" s="11">
        <v>2400</v>
      </c>
      <c r="I339" s="11">
        <v>21120</v>
      </c>
      <c r="J339" s="11">
        <v>18</v>
      </c>
      <c r="K339" s="11">
        <v>5082.30</v>
      </c>
      <c r="L339" s="15"/>
    </row>
    <row r="340" spans="1:12" ht="40.5" customHeight="1">
      <c r="A340" s="10">
        <v>337</v>
      </c>
      <c r="B340" s="11" t="s">
        <v>30</v>
      </c>
      <c r="C340" s="11" t="s">
        <v>134</v>
      </c>
      <c r="D340" s="11" t="s">
        <v>432</v>
      </c>
      <c r="E340" s="11" t="s">
        <v>17</v>
      </c>
      <c r="F340" s="11">
        <v>8.50</v>
      </c>
      <c r="G340" s="11">
        <v>223.88</v>
      </c>
      <c r="H340" s="11">
        <v>1920</v>
      </c>
      <c r="I340" s="11">
        <v>16896</v>
      </c>
      <c r="J340" s="11">
        <v>18</v>
      </c>
      <c r="K340" s="11">
        <v>4029.84</v>
      </c>
      <c r="L340" s="15"/>
    </row>
    <row r="341" spans="1:12" ht="40.5" customHeight="1">
      <c r="A341" s="10">
        <v>338</v>
      </c>
      <c r="B341" s="11" t="s">
        <v>30</v>
      </c>
      <c r="C341" s="11" t="s">
        <v>38</v>
      </c>
      <c r="D341" s="11" t="s">
        <v>433</v>
      </c>
      <c r="E341" s="11" t="s">
        <v>17</v>
      </c>
      <c r="F341" s="11">
        <v>8.50</v>
      </c>
      <c r="G341" s="11">
        <v>402.35</v>
      </c>
      <c r="H341" s="11">
        <v>3420</v>
      </c>
      <c r="I341" s="11">
        <v>30096</v>
      </c>
      <c r="J341" s="11">
        <v>18</v>
      </c>
      <c r="K341" s="11">
        <v>7242.30</v>
      </c>
      <c r="L341" s="15"/>
    </row>
    <row r="342" spans="1:12" ht="40.5" customHeight="1">
      <c r="A342" s="10">
        <v>339</v>
      </c>
      <c r="B342" s="11" t="s">
        <v>76</v>
      </c>
      <c r="C342" s="11" t="s">
        <v>392</v>
      </c>
      <c r="D342" s="11" t="s">
        <v>434</v>
      </c>
      <c r="E342" s="11" t="s">
        <v>17</v>
      </c>
      <c r="F342" s="11">
        <v>8.50</v>
      </c>
      <c r="G342" s="11">
        <v>91.76</v>
      </c>
      <c r="H342" s="11">
        <v>780</v>
      </c>
      <c r="I342" s="11">
        <v>6864</v>
      </c>
      <c r="J342" s="11">
        <v>18</v>
      </c>
      <c r="K342" s="11">
        <v>1651.68</v>
      </c>
      <c r="L342" s="15"/>
    </row>
    <row r="343" spans="1:12" ht="40.5" customHeight="1">
      <c r="A343" s="10">
        <v>340</v>
      </c>
      <c r="B343" s="11" t="s">
        <v>30</v>
      </c>
      <c r="C343" s="11" t="s">
        <v>134</v>
      </c>
      <c r="D343" s="11" t="s">
        <v>435</v>
      </c>
      <c r="E343" s="11" t="s">
        <v>17</v>
      </c>
      <c r="F343" s="11">
        <v>8.50</v>
      </c>
      <c r="G343" s="11">
        <v>176.47</v>
      </c>
      <c r="H343" s="11">
        <v>1500</v>
      </c>
      <c r="I343" s="11">
        <v>13200</v>
      </c>
      <c r="J343" s="11">
        <v>18</v>
      </c>
      <c r="K343" s="11">
        <v>3176.46</v>
      </c>
      <c r="L343" s="15"/>
    </row>
    <row r="344" spans="1:12" ht="40.5" customHeight="1">
      <c r="A344" s="10">
        <v>341</v>
      </c>
      <c r="B344" s="11" t="s">
        <v>30</v>
      </c>
      <c r="C344" s="11" t="s">
        <v>134</v>
      </c>
      <c r="D344" s="11" t="s">
        <v>436</v>
      </c>
      <c r="E344" s="11" t="s">
        <v>17</v>
      </c>
      <c r="F344" s="11">
        <v>8.50</v>
      </c>
      <c r="G344" s="11">
        <v>197.65</v>
      </c>
      <c r="H344" s="11">
        <v>1680</v>
      </c>
      <c r="I344" s="11">
        <v>14784</v>
      </c>
      <c r="J344" s="11">
        <v>18</v>
      </c>
      <c r="K344" s="11">
        <v>3557.70</v>
      </c>
      <c r="L344" s="15"/>
    </row>
    <row r="345" spans="1:12" ht="40.5" customHeight="1">
      <c r="A345" s="10">
        <v>342</v>
      </c>
      <c r="B345" s="11" t="s">
        <v>76</v>
      </c>
      <c r="C345" s="11" t="s">
        <v>394</v>
      </c>
      <c r="D345" s="11" t="s">
        <v>437</v>
      </c>
      <c r="E345" s="11" t="s">
        <v>17</v>
      </c>
      <c r="F345" s="11">
        <v>8.50</v>
      </c>
      <c r="G345" s="11">
        <v>35.29</v>
      </c>
      <c r="H345" s="11">
        <v>300</v>
      </c>
      <c r="I345" s="11">
        <v>2550</v>
      </c>
      <c r="J345" s="11">
        <v>18</v>
      </c>
      <c r="K345" s="11">
        <v>635.22</v>
      </c>
      <c r="L345" s="15"/>
    </row>
    <row r="346" spans="1:12" ht="40.5" customHeight="1">
      <c r="A346" s="10">
        <v>343</v>
      </c>
      <c r="B346" s="11" t="s">
        <v>30</v>
      </c>
      <c r="C346" s="11" t="s">
        <v>134</v>
      </c>
      <c r="D346" s="11" t="s">
        <v>438</v>
      </c>
      <c r="E346" s="11" t="s">
        <v>17</v>
      </c>
      <c r="F346" s="11">
        <v>8.50</v>
      </c>
      <c r="G346" s="11">
        <v>45.88</v>
      </c>
      <c r="H346" s="11">
        <v>390</v>
      </c>
      <c r="I346" s="11">
        <v>3432</v>
      </c>
      <c r="J346" s="11">
        <v>18</v>
      </c>
      <c r="K346" s="11">
        <v>825.84</v>
      </c>
      <c r="L346" s="15"/>
    </row>
    <row r="347" spans="1:12" ht="40.5" customHeight="1">
      <c r="A347" s="10">
        <v>344</v>
      </c>
      <c r="B347" s="11" t="s">
        <v>76</v>
      </c>
      <c r="C347" s="11" t="s">
        <v>392</v>
      </c>
      <c r="D347" s="11" t="s">
        <v>439</v>
      </c>
      <c r="E347" s="11" t="s">
        <v>17</v>
      </c>
      <c r="F347" s="11">
        <v>8.50</v>
      </c>
      <c r="G347" s="11">
        <v>91.76</v>
      </c>
      <c r="H347" s="11">
        <v>780</v>
      </c>
      <c r="I347" s="11">
        <v>6864</v>
      </c>
      <c r="J347" s="11">
        <v>18</v>
      </c>
      <c r="K347" s="11">
        <v>1651.68</v>
      </c>
      <c r="L347" s="15"/>
    </row>
    <row r="348" spans="1:12" ht="40.5" customHeight="1">
      <c r="A348" s="10">
        <v>345</v>
      </c>
      <c r="B348" s="11" t="s">
        <v>30</v>
      </c>
      <c r="C348" s="11" t="s">
        <v>134</v>
      </c>
      <c r="D348" s="11" t="s">
        <v>440</v>
      </c>
      <c r="E348" s="11" t="s">
        <v>17</v>
      </c>
      <c r="F348" s="11">
        <v>8.50</v>
      </c>
      <c r="G348" s="11">
        <v>338.82</v>
      </c>
      <c r="H348" s="11">
        <v>2880</v>
      </c>
      <c r="I348" s="11">
        <v>25344</v>
      </c>
      <c r="J348" s="11">
        <v>18</v>
      </c>
      <c r="K348" s="11">
        <v>6098.76</v>
      </c>
      <c r="L348" s="15"/>
    </row>
    <row r="349" spans="1:12" ht="40.5" customHeight="1">
      <c r="A349" s="10">
        <v>346</v>
      </c>
      <c r="B349" s="11" t="s">
        <v>76</v>
      </c>
      <c r="C349" s="11" t="s">
        <v>392</v>
      </c>
      <c r="D349" s="11" t="s">
        <v>441</v>
      </c>
      <c r="E349" s="11" t="s">
        <v>17</v>
      </c>
      <c r="F349" s="11">
        <v>8.50</v>
      </c>
      <c r="G349" s="11">
        <v>91.76</v>
      </c>
      <c r="H349" s="11">
        <v>780</v>
      </c>
      <c r="I349" s="11">
        <v>6864</v>
      </c>
      <c r="J349" s="11">
        <v>18</v>
      </c>
      <c r="K349" s="11">
        <v>1651.68</v>
      </c>
      <c r="L349" s="15"/>
    </row>
    <row r="350" spans="1:12" ht="40.5" customHeight="1">
      <c r="A350" s="10">
        <v>347</v>
      </c>
      <c r="B350" s="11" t="s">
        <v>76</v>
      </c>
      <c r="C350" s="11" t="s">
        <v>397</v>
      </c>
      <c r="D350" s="11" t="s">
        <v>442</v>
      </c>
      <c r="E350" s="11" t="s">
        <v>17</v>
      </c>
      <c r="F350" s="11">
        <v>8.50</v>
      </c>
      <c r="G350" s="11">
        <v>141.18</v>
      </c>
      <c r="H350" s="11">
        <v>1200</v>
      </c>
      <c r="I350" s="11">
        <v>10560</v>
      </c>
      <c r="J350" s="11">
        <v>18</v>
      </c>
      <c r="K350" s="11">
        <v>2541.24</v>
      </c>
      <c r="L350" s="15"/>
    </row>
    <row r="351" spans="1:12" ht="40.5" customHeight="1">
      <c r="A351" s="10">
        <v>348</v>
      </c>
      <c r="B351" s="11" t="s">
        <v>76</v>
      </c>
      <c r="C351" s="11" t="s">
        <v>394</v>
      </c>
      <c r="D351" s="11" t="s">
        <v>443</v>
      </c>
      <c r="E351" s="11" t="s">
        <v>17</v>
      </c>
      <c r="F351" s="11">
        <v>8.50</v>
      </c>
      <c r="G351" s="11">
        <v>60</v>
      </c>
      <c r="H351" s="11">
        <v>510</v>
      </c>
      <c r="I351" s="11">
        <v>4488</v>
      </c>
      <c r="J351" s="11">
        <v>18</v>
      </c>
      <c r="K351" s="11">
        <v>1080</v>
      </c>
      <c r="L351" s="15"/>
    </row>
    <row r="352" spans="1:12" ht="40.5" customHeight="1">
      <c r="A352" s="10">
        <v>349</v>
      </c>
      <c r="B352" s="11" t="s">
        <v>76</v>
      </c>
      <c r="C352" s="11" t="s">
        <v>392</v>
      </c>
      <c r="D352" s="11" t="s">
        <v>444</v>
      </c>
      <c r="E352" s="11" t="s">
        <v>17</v>
      </c>
      <c r="F352" s="11">
        <v>8.50</v>
      </c>
      <c r="G352" s="11">
        <v>28.24</v>
      </c>
      <c r="H352" s="11">
        <v>240</v>
      </c>
      <c r="I352" s="11">
        <v>2112</v>
      </c>
      <c r="J352" s="11">
        <v>18</v>
      </c>
      <c r="K352" s="11">
        <v>508.32</v>
      </c>
      <c r="L352" s="15"/>
    </row>
    <row r="353" spans="1:12" ht="40.5" customHeight="1">
      <c r="A353" s="10">
        <v>350</v>
      </c>
      <c r="B353" s="11" t="s">
        <v>76</v>
      </c>
      <c r="C353" s="11" t="s">
        <v>392</v>
      </c>
      <c r="D353" s="11" t="s">
        <v>445</v>
      </c>
      <c r="E353" s="11" t="s">
        <v>17</v>
      </c>
      <c r="F353" s="11">
        <v>8.50</v>
      </c>
      <c r="G353" s="11">
        <v>98.82</v>
      </c>
      <c r="H353" s="11">
        <v>840</v>
      </c>
      <c r="I353" s="11">
        <v>7392</v>
      </c>
      <c r="J353" s="11">
        <v>18</v>
      </c>
      <c r="K353" s="11">
        <v>1778.76</v>
      </c>
      <c r="L353" s="15"/>
    </row>
    <row r="354" spans="1:12" ht="40.5" customHeight="1">
      <c r="A354" s="10">
        <v>351</v>
      </c>
      <c r="B354" s="11" t="s">
        <v>76</v>
      </c>
      <c r="C354" s="11" t="s">
        <v>77</v>
      </c>
      <c r="D354" s="11" t="s">
        <v>446</v>
      </c>
      <c r="E354" s="11" t="s">
        <v>17</v>
      </c>
      <c r="F354" s="11">
        <v>8.50</v>
      </c>
      <c r="G354" s="11">
        <v>127.06</v>
      </c>
      <c r="H354" s="11">
        <v>1080</v>
      </c>
      <c r="I354" s="11">
        <v>9504</v>
      </c>
      <c r="J354" s="11">
        <v>18</v>
      </c>
      <c r="K354" s="11">
        <v>2287.08</v>
      </c>
      <c r="L354" s="15"/>
    </row>
    <row r="355" spans="1:12" ht="40.5" customHeight="1">
      <c r="A355" s="10">
        <v>352</v>
      </c>
      <c r="B355" s="11" t="s">
        <v>76</v>
      </c>
      <c r="C355" s="11" t="s">
        <v>392</v>
      </c>
      <c r="D355" s="11" t="s">
        <v>447</v>
      </c>
      <c r="E355" s="11" t="s">
        <v>17</v>
      </c>
      <c r="F355" s="11">
        <v>8.50</v>
      </c>
      <c r="G355" s="11">
        <v>105.88</v>
      </c>
      <c r="H355" s="11">
        <v>900</v>
      </c>
      <c r="I355" s="11">
        <v>7920</v>
      </c>
      <c r="J355" s="11">
        <v>18</v>
      </c>
      <c r="K355" s="11">
        <v>1905.84</v>
      </c>
      <c r="L355" s="15"/>
    </row>
    <row r="356" spans="1:12" ht="40.5" customHeight="1">
      <c r="A356" s="10">
        <v>353</v>
      </c>
      <c r="B356" s="11" t="s">
        <v>76</v>
      </c>
      <c r="C356" s="11" t="s">
        <v>394</v>
      </c>
      <c r="D356" s="11" t="s">
        <v>448</v>
      </c>
      <c r="E356" s="11" t="s">
        <v>17</v>
      </c>
      <c r="F356" s="11">
        <v>8.50</v>
      </c>
      <c r="G356" s="11">
        <v>91.80</v>
      </c>
      <c r="H356" s="11">
        <v>780</v>
      </c>
      <c r="I356" s="11">
        <v>6864</v>
      </c>
      <c r="J356" s="11">
        <v>18</v>
      </c>
      <c r="K356" s="11">
        <v>1652.40</v>
      </c>
      <c r="L356" s="15"/>
    </row>
    <row r="357" spans="1:12" ht="40.5" customHeight="1">
      <c r="A357" s="10">
        <v>354</v>
      </c>
      <c r="B357" s="11" t="s">
        <v>76</v>
      </c>
      <c r="C357" s="11" t="s">
        <v>394</v>
      </c>
      <c r="D357" s="11" t="s">
        <v>449</v>
      </c>
      <c r="E357" s="11" t="s">
        <v>17</v>
      </c>
      <c r="F357" s="11">
        <v>8.50</v>
      </c>
      <c r="G357" s="11">
        <v>35.30</v>
      </c>
      <c r="H357" s="11">
        <v>300</v>
      </c>
      <c r="I357" s="11">
        <v>2640</v>
      </c>
      <c r="J357" s="11">
        <v>18</v>
      </c>
      <c r="K357" s="11">
        <v>635.40</v>
      </c>
      <c r="L357" s="15"/>
    </row>
    <row r="358" spans="1:12" ht="40.5" customHeight="1">
      <c r="A358" s="10">
        <v>355</v>
      </c>
      <c r="B358" s="11" t="s">
        <v>76</v>
      </c>
      <c r="C358" s="11" t="s">
        <v>421</v>
      </c>
      <c r="D358" s="11" t="s">
        <v>450</v>
      </c>
      <c r="E358" s="11" t="s">
        <v>17</v>
      </c>
      <c r="F358" s="11">
        <v>8.50</v>
      </c>
      <c r="G358" s="11">
        <v>77.60</v>
      </c>
      <c r="H358" s="11">
        <v>660</v>
      </c>
      <c r="I358" s="11">
        <v>5808</v>
      </c>
      <c r="J358" s="11">
        <v>18</v>
      </c>
      <c r="K358" s="11">
        <v>1396.80</v>
      </c>
      <c r="L358" s="15"/>
    </row>
    <row r="359" spans="1:12" ht="40.5" customHeight="1">
      <c r="A359" s="10">
        <v>356</v>
      </c>
      <c r="B359" s="11" t="s">
        <v>28</v>
      </c>
      <c r="C359" s="11" t="s">
        <v>451</v>
      </c>
      <c r="D359" s="11" t="s">
        <v>452</v>
      </c>
      <c r="E359" s="11" t="s">
        <v>17</v>
      </c>
      <c r="F359" s="11">
        <v>8.50</v>
      </c>
      <c r="G359" s="11">
        <v>520</v>
      </c>
      <c r="H359" s="11">
        <v>4260</v>
      </c>
      <c r="I359" s="11">
        <v>37062</v>
      </c>
      <c r="J359" s="11">
        <v>18</v>
      </c>
      <c r="K359" s="11">
        <v>9360</v>
      </c>
      <c r="L359" s="15"/>
    </row>
    <row r="360" spans="1:12" ht="40.5" customHeight="1">
      <c r="A360" s="10">
        <v>357</v>
      </c>
      <c r="B360" s="11" t="s">
        <v>453</v>
      </c>
      <c r="C360" s="11" t="s">
        <v>82</v>
      </c>
      <c r="D360" s="11" t="s">
        <v>454</v>
      </c>
      <c r="E360" s="11" t="s">
        <v>17</v>
      </c>
      <c r="F360" s="11">
        <v>8.50</v>
      </c>
      <c r="G360" s="11">
        <v>249</v>
      </c>
      <c r="H360" s="11">
        <v>2100</v>
      </c>
      <c r="I360" s="11">
        <v>18270</v>
      </c>
      <c r="J360" s="11">
        <v>18</v>
      </c>
      <c r="K360" s="11">
        <v>4482</v>
      </c>
      <c r="L360" s="15"/>
    </row>
    <row r="361" spans="1:12" ht="40.5" customHeight="1">
      <c r="A361" s="10">
        <v>358</v>
      </c>
      <c r="B361" s="11" t="s">
        <v>453</v>
      </c>
      <c r="C361" s="11" t="s">
        <v>82</v>
      </c>
      <c r="D361" s="11" t="s">
        <v>455</v>
      </c>
      <c r="E361" s="11" t="s">
        <v>17</v>
      </c>
      <c r="F361" s="11">
        <v>8.50</v>
      </c>
      <c r="G361" s="11">
        <v>791</v>
      </c>
      <c r="H361" s="11">
        <v>6720</v>
      </c>
      <c r="I361" s="11">
        <v>58464</v>
      </c>
      <c r="J361" s="11">
        <v>18</v>
      </c>
      <c r="K361" s="11">
        <v>14238</v>
      </c>
      <c r="L361" s="15"/>
    </row>
    <row r="362" spans="1:12" ht="40.5" customHeight="1">
      <c r="A362" s="10">
        <v>359</v>
      </c>
      <c r="B362" s="11" t="s">
        <v>453</v>
      </c>
      <c r="C362" s="11" t="s">
        <v>82</v>
      </c>
      <c r="D362" s="11" t="s">
        <v>456</v>
      </c>
      <c r="E362" s="11" t="s">
        <v>17</v>
      </c>
      <c r="F362" s="11">
        <v>8.50</v>
      </c>
      <c r="G362" s="11">
        <v>2748</v>
      </c>
      <c r="H362" s="11">
        <v>23370</v>
      </c>
      <c r="I362" s="11">
        <v>203319</v>
      </c>
      <c r="J362" s="11">
        <v>18</v>
      </c>
      <c r="K362" s="11">
        <v>49464</v>
      </c>
      <c r="L362" s="15"/>
    </row>
    <row r="363" spans="1:12" ht="40.5" customHeight="1">
      <c r="A363" s="10">
        <v>360</v>
      </c>
      <c r="B363" s="11" t="s">
        <v>153</v>
      </c>
      <c r="C363" s="11" t="s">
        <v>457</v>
      </c>
      <c r="D363" s="11" t="s">
        <v>458</v>
      </c>
      <c r="E363" s="11" t="s">
        <v>17</v>
      </c>
      <c r="F363" s="11">
        <v>8.50</v>
      </c>
      <c r="G363" s="11">
        <v>196</v>
      </c>
      <c r="H363" s="11">
        <v>1680</v>
      </c>
      <c r="I363" s="11">
        <v>14616</v>
      </c>
      <c r="J363" s="11">
        <v>18</v>
      </c>
      <c r="K363" s="11">
        <v>3528</v>
      </c>
      <c r="L363" s="15"/>
    </row>
    <row r="364" spans="1:12" ht="40.5" customHeight="1">
      <c r="A364" s="10">
        <v>361</v>
      </c>
      <c r="B364" s="11" t="s">
        <v>153</v>
      </c>
      <c r="C364" s="11" t="s">
        <v>457</v>
      </c>
      <c r="D364" s="11" t="s">
        <v>459</v>
      </c>
      <c r="E364" s="11" t="s">
        <v>17</v>
      </c>
      <c r="F364" s="11">
        <v>8.50</v>
      </c>
      <c r="G364" s="11">
        <v>197</v>
      </c>
      <c r="H364" s="11">
        <v>1680</v>
      </c>
      <c r="I364" s="11">
        <v>14616</v>
      </c>
      <c r="J364" s="11">
        <v>18</v>
      </c>
      <c r="K364" s="11">
        <v>3546</v>
      </c>
      <c r="L364" s="15"/>
    </row>
    <row r="365" spans="1:12" ht="40.5" customHeight="1">
      <c r="A365" s="10">
        <v>362</v>
      </c>
      <c r="B365" s="11" t="s">
        <v>153</v>
      </c>
      <c r="C365" s="11" t="s">
        <v>257</v>
      </c>
      <c r="D365" s="11" t="s">
        <v>460</v>
      </c>
      <c r="E365" s="11" t="s">
        <v>17</v>
      </c>
      <c r="F365" s="11">
        <v>8.30</v>
      </c>
      <c r="G365" s="11">
        <v>174.50</v>
      </c>
      <c r="H365" s="11">
        <v>1500</v>
      </c>
      <c r="I365" s="11">
        <v>13200</v>
      </c>
      <c r="J365" s="11">
        <v>18</v>
      </c>
      <c r="K365" s="11">
        <v>3141</v>
      </c>
      <c r="L365" s="15"/>
    </row>
    <row r="366" spans="1:12" ht="40.5" customHeight="1">
      <c r="A366" s="10">
        <v>363</v>
      </c>
      <c r="B366" s="11" t="s">
        <v>153</v>
      </c>
      <c r="C366" s="11" t="s">
        <v>461</v>
      </c>
      <c r="D366" s="11" t="s">
        <v>462</v>
      </c>
      <c r="E366" s="11" t="s">
        <v>17</v>
      </c>
      <c r="F366" s="11">
        <v>8.30</v>
      </c>
      <c r="G366" s="11">
        <v>220</v>
      </c>
      <c r="H366" s="11">
        <v>1830</v>
      </c>
      <c r="I366" s="11">
        <v>16140</v>
      </c>
      <c r="J366" s="11">
        <v>18</v>
      </c>
      <c r="K366" s="11">
        <v>3960</v>
      </c>
      <c r="L366" s="15"/>
    </row>
    <row r="367" spans="1:12" ht="40.5" customHeight="1">
      <c r="A367" s="10">
        <v>364</v>
      </c>
      <c r="B367" s="11" t="s">
        <v>25</v>
      </c>
      <c r="C367" s="11" t="s">
        <v>463</v>
      </c>
      <c r="D367" s="11" t="s">
        <v>464</v>
      </c>
      <c r="E367" s="11" t="s">
        <v>17</v>
      </c>
      <c r="F367" s="11">
        <v>8.30</v>
      </c>
      <c r="G367" s="11">
        <v>1131</v>
      </c>
      <c r="H367" s="11">
        <v>9390</v>
      </c>
      <c r="I367" s="11">
        <v>82632</v>
      </c>
      <c r="J367" s="11">
        <v>18</v>
      </c>
      <c r="K367" s="11">
        <v>20358</v>
      </c>
      <c r="L367" s="15"/>
    </row>
    <row r="368" spans="1:12" ht="40.5" customHeight="1">
      <c r="A368" s="10"/>
      <c r="B368" s="9" t="s">
        <v>465</v>
      </c>
      <c r="C368" s="9"/>
      <c r="D368" s="9"/>
      <c r="E368" s="9"/>
      <c r="F368" s="9" t="s">
        <v>466</v>
      </c>
      <c r="G368" s="9">
        <f>SUM(G4:G367)</f>
        <v>100619.99999999999</v>
      </c>
      <c r="H368" s="9" t="s">
        <v>466</v>
      </c>
      <c r="I368" s="9" t="s">
        <v>466</v>
      </c>
      <c r="J368" s="9" t="s">
        <v>466</v>
      </c>
      <c r="K368" s="9">
        <f>SUM(K4:K367)</f>
        <v>1811159.9999999998</v>
      </c>
      <c r="L368" s="9"/>
    </row>
    <row r="369" spans="1:12" s="4" customFormat="1" ht="39" customHeight="1">
      <c r="A369" s="10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</row>
    <row r="370" spans="1:12" s="4" customFormat="1" ht="39" customHeight="1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</row>
    <row r="371" spans="1:12" s="4" customFormat="1" ht="39" customHeight="1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</row>
    <row r="372" spans="1:12" s="4" customFormat="1" ht="39" customHeight="1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</row>
    <row r="373" spans="1:12" s="4" customFormat="1" ht="39" customHeight="1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</row>
    <row r="374" spans="1:12" ht="39" customHeight="1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</row>
    <row r="375" spans="1:12" ht="39" customHeight="1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</row>
    <row r="376" ht="39" customHeight="1"/>
    <row r="377" ht="39" customHeight="1"/>
  </sheetData>
  <mergeCells count="2">
    <mergeCell ref="A1:L1"/>
    <mergeCell ref="A2:L2"/>
  </mergeCells>
  <conditionalFormatting sqref="D287">
    <cfRule type="duplicateValues" priority="8" dxfId="0"/>
    <cfRule type="duplicateValues" priority="9" dxfId="0"/>
    <cfRule type="duplicateValues" priority="10" dxfId="0"/>
  </conditionalFormatting>
  <conditionalFormatting sqref="D288">
    <cfRule type="duplicateValues" priority="5" dxfId="0"/>
    <cfRule type="duplicateValues" priority="6" dxfId="0"/>
    <cfRule type="duplicateValues" priority="7" dxfId="0"/>
  </conditionalFormatting>
  <conditionalFormatting sqref="D289">
    <cfRule type="duplicateValues" priority="2" dxfId="0"/>
    <cfRule type="duplicateValues" priority="3" dxfId="0"/>
    <cfRule type="duplicateValues" priority="4" dxfId="0"/>
  </conditionalFormatting>
  <dataValidations count="2">
    <dataValidation type="custom" allowBlank="1" showInputMessage="1" prompt="必填" sqref="D112:D113 D118 D127 D129 D145 D151 D167 D170 D173 D175:D178 D180 D182">
      <formula1>#REF!</formula1>
    </dataValidation>
    <dataValidation type="custom" allowBlank="1" showInputMessage="1" prompt="必填" sqref="D108:D111 D114:D117 D119:D126 D128 D130:D144 D146:D150 D152:D165 D168:D169 D171:D172 D174 D179 D181 D183 D205">
      <formula1>CY108</formula1>
    </dataValidation>
  </dataValidations>
  <pageMargins left="0.629861111111111" right="0.511805555555556" top="0.511805555555556" bottom="0.472222222222222" header="0.5" footer="0.5"/>
  <pageSetup orientation="portrait" paperSize="9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Administrator</cp:lastModifiedBy>
  <dcterms:created xsi:type="dcterms:W3CDTF">2022-12-02T13:36:00Z</dcterms:created>
  <dcterms:modified xsi:type="dcterms:W3CDTF">2023-01-20T04:53:05Z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95178F35443E4FB081C2794719139C25</vt:lpwstr>
  </property>
  <property fmtid="{D5CDD505-2E9C-101B-9397-08002B2CF9AE}" pid="3" name="KSOProductBuildVer">
    <vt:lpwstr>2052-11.8.2.8555</vt:lpwstr>
  </property>
</Properties>
</file>